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udentiunict-my.sharepoint.com/personal/edoardo_marino_unict_it/Documents/Didattica/2025-2026 Tecnica delle costruzioni EdArch/Lezioni/Acciaio/PDF/"/>
    </mc:Choice>
  </mc:AlternateContent>
  <xr:revisionPtr revIDLastSave="24" documentId="11_3CA3F35102C431BC04A16785011EE61467EAD5F9" xr6:coauthVersionLast="47" xr6:coauthVersionMax="47" xr10:uidLastSave="{CAA26549-92E2-43D4-889E-52C5A86DC763}"/>
  <bookViews>
    <workbookView xWindow="-120" yWindow="-120" windowWidth="38640" windowHeight="21120" xr2:uid="{00000000-000D-0000-FFFF-FFFF00000000}"/>
  </bookViews>
  <sheets>
    <sheet name="Dominio" sheetId="1" r:id="rId1"/>
    <sheet name="Sagomario" sheetId="2" r:id="rId2"/>
  </sheets>
  <externalReferences>
    <externalReference r:id="rId3"/>
  </externalReferences>
  <definedNames>
    <definedName name="_Rox1">[1]Compressione!$B$8</definedName>
    <definedName name="_Roy1">[1]Compressione!$B$9</definedName>
    <definedName name="A">[1]Compressione!$B$7</definedName>
    <definedName name="AlfaX">[1]Compressione!$D$12</definedName>
    <definedName name="AlfaY">[1]Compressione!$D$13</definedName>
    <definedName name="ChiMin">[1]Compressione!$D$17</definedName>
    <definedName name="ChiX">[1]Compressione!$D$15</definedName>
    <definedName name="ChiY">[1]Compressione!$D$16</definedName>
    <definedName name="CurvaX">[1]Compressione!$B$12</definedName>
    <definedName name="CurvaY">[1]Compressione!$B$13</definedName>
    <definedName name="Distanza">[1]Compressione!$B$3</definedName>
    <definedName name="DistanzaL">Sagomario!#REF!</definedName>
    <definedName name="DoppioProfilo2">[1]Compressione!$B$2</definedName>
    <definedName name="Es">[1]Compressione!$G$3</definedName>
    <definedName name="FiX">[1]Compressione!$B$15</definedName>
    <definedName name="FiY">[1]Compressione!$B$16</definedName>
    <definedName name="fyk">[1]Compressione!$G$1</definedName>
    <definedName name="GammaM1">[1]Compressione!$E$2</definedName>
    <definedName name="LambdaSP">[1]Compressione!$H$10</definedName>
    <definedName name="LambdaSX">[1]Compressione!$I$12</definedName>
    <definedName name="LambdaSY">[1]Compressione!$I$13</definedName>
    <definedName name="LambdaX">[1]Compressione!$H$8</definedName>
    <definedName name="LambdaY">[1]Compressione!$H$9</definedName>
    <definedName name="LambdaZeq">[1]Compressione!$J$9</definedName>
    <definedName name="loSP">[1]Compressione!$E$10</definedName>
    <definedName name="Lox">[1]Compressione!$E$8</definedName>
    <definedName name="Loz">[1]Compressione!$E$9</definedName>
    <definedName name="NcrX">[1]Compressione!$F$12</definedName>
    <definedName name="NcrY">[1]Compressione!$F$13</definedName>
    <definedName name="Profilo">[1]Compressione!$B$1</definedName>
    <definedName name="RoMin">[1]Compressione!$B$10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B10" i="1"/>
  <c r="B9" i="1"/>
  <c r="B8" i="1"/>
  <c r="B7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B6" i="1"/>
  <c r="B5" i="1"/>
  <c r="C6" i="2"/>
  <c r="C7" i="2" s="1"/>
  <c r="B63" i="1" l="1"/>
  <c r="C63" i="1"/>
  <c r="C70" i="1"/>
  <c r="C66" i="1"/>
  <c r="C69" i="1"/>
  <c r="C65" i="1"/>
  <c r="B69" i="1"/>
  <c r="B65" i="1"/>
  <c r="C72" i="1"/>
  <c r="C68" i="1"/>
  <c r="C64" i="1"/>
  <c r="B70" i="1"/>
  <c r="B66" i="1"/>
  <c r="B72" i="1"/>
  <c r="B68" i="1"/>
  <c r="B64" i="1"/>
  <c r="C71" i="1"/>
  <c r="C67" i="1"/>
  <c r="B71" i="1"/>
  <c r="B67" i="1"/>
  <c r="C14" i="1"/>
  <c r="B14" i="1"/>
  <c r="C23" i="1"/>
  <c r="B16" i="1"/>
  <c r="C16" i="1"/>
  <c r="C15" i="1"/>
  <c r="B15" i="1"/>
  <c r="B50" i="1" l="1"/>
  <c r="C50" i="1"/>
  <c r="B62" i="1"/>
  <c r="C62" i="1"/>
  <c r="B51" i="1"/>
  <c r="C51" i="1"/>
  <c r="C17" i="1"/>
  <c r="B17" i="1"/>
  <c r="B23" i="1"/>
  <c r="B24" i="1"/>
  <c r="C24" i="1"/>
  <c r="B18" i="1"/>
  <c r="C18" i="1"/>
  <c r="C52" i="1" l="1"/>
  <c r="B52" i="1"/>
  <c r="C25" i="1"/>
  <c r="B25" i="1"/>
  <c r="B19" i="1"/>
  <c r="C19" i="1"/>
  <c r="C53" i="1" l="1"/>
  <c r="B53" i="1"/>
  <c r="B26" i="1"/>
  <c r="C26" i="1"/>
  <c r="B20" i="1"/>
  <c r="C20" i="1"/>
  <c r="B54" i="1" l="1"/>
  <c r="C54" i="1"/>
  <c r="B27" i="1"/>
  <c r="C27" i="1"/>
  <c r="B21" i="1"/>
  <c r="C21" i="1"/>
  <c r="B55" i="1" l="1"/>
  <c r="C55" i="1"/>
  <c r="B28" i="1"/>
  <c r="C28" i="1"/>
  <c r="C22" i="1"/>
  <c r="B22" i="1"/>
  <c r="B56" i="1" l="1"/>
  <c r="C56" i="1"/>
  <c r="B29" i="1"/>
  <c r="C29" i="1"/>
  <c r="B57" i="1" l="1"/>
  <c r="C57" i="1"/>
  <c r="B30" i="1"/>
  <c r="C30" i="1"/>
  <c r="B58" i="1" l="1"/>
  <c r="C58" i="1"/>
  <c r="B31" i="1"/>
  <c r="B59" i="1" l="1"/>
  <c r="C59" i="1"/>
  <c r="B32" i="1"/>
  <c r="C32" i="1"/>
  <c r="B60" i="1" l="1"/>
  <c r="C60" i="1"/>
  <c r="B33" i="1"/>
  <c r="C33" i="1"/>
  <c r="B61" i="1" l="1"/>
  <c r="C61" i="1"/>
  <c r="B34" i="1"/>
  <c r="C34" i="1"/>
  <c r="C35" i="1" l="1"/>
  <c r="B35" i="1"/>
  <c r="B36" i="1" l="1"/>
  <c r="C36" i="1"/>
  <c r="B37" i="1" l="1"/>
  <c r="C37" i="1"/>
  <c r="B38" i="1" l="1"/>
  <c r="C38" i="1"/>
  <c r="C39" i="1" l="1"/>
  <c r="B39" i="1"/>
  <c r="B40" i="1" l="1"/>
  <c r="C40" i="1"/>
  <c r="B41" i="1" l="1"/>
  <c r="C41" i="1"/>
  <c r="B42" i="1" l="1"/>
  <c r="C42" i="1"/>
  <c r="B43" i="1" l="1"/>
  <c r="C43" i="1"/>
  <c r="B44" i="1" l="1"/>
  <c r="C44" i="1"/>
  <c r="B45" i="1" l="1"/>
  <c r="C45" i="1"/>
  <c r="B46" i="1" l="1"/>
  <c r="C46" i="1"/>
  <c r="B47" i="1" l="1"/>
  <c r="C47" i="1"/>
  <c r="B48" i="1" l="1"/>
  <c r="C48" i="1"/>
  <c r="B49" i="1" l="1"/>
  <c r="C49" i="1"/>
</calcChain>
</file>

<file path=xl/sharedStrings.xml><?xml version="1.0" encoding="utf-8"?>
<sst xmlns="http://schemas.openxmlformats.org/spreadsheetml/2006/main" count="160" uniqueCount="142">
  <si>
    <t>b</t>
  </si>
  <si>
    <t>h</t>
  </si>
  <si>
    <t>A</t>
  </si>
  <si>
    <t>mm</t>
  </si>
  <si>
    <t>Mpa</t>
  </si>
  <si>
    <t>X (mm)</t>
  </si>
  <si>
    <t>Mpl,N,Rd</t>
  </si>
  <si>
    <t>Ned (kN)</t>
  </si>
  <si>
    <t>Domini My-N per sezioni a doppio di di classe 1 e 2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</si>
  <si>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Calibri"/>
        <family val="2"/>
      </rPr>
      <t>M0</t>
    </r>
  </si>
  <si>
    <r>
      <t>t</t>
    </r>
    <r>
      <rPr>
        <vertAlign val="subscript"/>
        <sz val="11"/>
        <color theme="1"/>
        <rFont val="Calibri"/>
        <family val="2"/>
        <scheme val="minor"/>
      </rPr>
      <t>f</t>
    </r>
  </si>
  <si>
    <r>
      <t>t</t>
    </r>
    <r>
      <rPr>
        <vertAlign val="subscript"/>
        <sz val="11"/>
        <color theme="1"/>
        <rFont val="Calibri"/>
        <family val="2"/>
        <scheme val="minor"/>
      </rPr>
      <t>w</t>
    </r>
  </si>
  <si>
    <r>
      <t>W</t>
    </r>
    <r>
      <rPr>
        <vertAlign val="subscript"/>
        <sz val="11"/>
        <color theme="1"/>
        <rFont val="Calibri"/>
        <family val="2"/>
        <scheme val="minor"/>
      </rPr>
      <t>pl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</si>
  <si>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</si>
  <si>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</si>
  <si>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f</t>
    </r>
    <r>
      <rPr>
        <vertAlign val="subscript"/>
        <sz val="11"/>
        <color theme="1"/>
        <rFont val="Calibri"/>
        <family val="2"/>
        <scheme val="minor"/>
      </rPr>
      <t>y</t>
    </r>
  </si>
  <si>
    <r>
      <t>g</t>
    </r>
    <r>
      <rPr>
        <b/>
        <vertAlign val="subscript"/>
        <sz val="12"/>
        <rFont val="Arial"/>
        <family val="2"/>
      </rPr>
      <t>mo</t>
    </r>
  </si>
  <si>
    <r>
      <t>g</t>
    </r>
    <r>
      <rPr>
        <b/>
        <vertAlign val="subscript"/>
        <sz val="12"/>
        <rFont val="Arial"/>
        <family val="2"/>
      </rPr>
      <t>m1</t>
    </r>
  </si>
  <si>
    <t>Acciaio</t>
  </si>
  <si>
    <t>Fe</t>
  </si>
  <si>
    <r>
      <t>f</t>
    </r>
    <r>
      <rPr>
        <b/>
        <vertAlign val="subscript"/>
        <sz val="12"/>
        <rFont val="Arial"/>
        <family val="2"/>
      </rPr>
      <t>y</t>
    </r>
  </si>
  <si>
    <t>N/mm²</t>
  </si>
  <si>
    <r>
      <t>t</t>
    </r>
    <r>
      <rPr>
        <b/>
        <vertAlign val="subscript"/>
        <sz val="12"/>
        <rFont val="Arial"/>
        <family val="2"/>
      </rPr>
      <t>y</t>
    </r>
  </si>
  <si>
    <t>Profilo</t>
  </si>
  <si>
    <r>
      <t>b</t>
    </r>
    <r>
      <rPr>
        <b/>
        <vertAlign val="subscript"/>
        <sz val="12"/>
        <rFont val="Arial"/>
        <family val="2"/>
      </rPr>
      <t>f</t>
    </r>
  </si>
  <si>
    <r>
      <t>t</t>
    </r>
    <r>
      <rPr>
        <b/>
        <vertAlign val="subscript"/>
        <sz val="12"/>
        <rFont val="Arial"/>
        <family val="2"/>
      </rPr>
      <t>w</t>
    </r>
  </si>
  <si>
    <r>
      <t>t</t>
    </r>
    <r>
      <rPr>
        <b/>
        <vertAlign val="subscript"/>
        <sz val="12"/>
        <rFont val="Arial"/>
        <family val="2"/>
      </rPr>
      <t>f</t>
    </r>
  </si>
  <si>
    <t>r</t>
  </si>
  <si>
    <r>
      <t>A</t>
    </r>
    <r>
      <rPr>
        <b/>
        <vertAlign val="subscript"/>
        <sz val="12"/>
        <rFont val="Arial"/>
        <family val="2"/>
      </rPr>
      <t>vy</t>
    </r>
  </si>
  <si>
    <r>
      <t>A</t>
    </r>
    <r>
      <rPr>
        <b/>
        <vertAlign val="subscript"/>
        <sz val="12"/>
        <rFont val="Arial"/>
        <family val="2"/>
      </rPr>
      <t>vz</t>
    </r>
  </si>
  <si>
    <t>Area</t>
  </si>
  <si>
    <r>
      <t>I</t>
    </r>
    <r>
      <rPr>
        <b/>
        <vertAlign val="subscript"/>
        <sz val="12"/>
        <rFont val="Arial"/>
        <family val="2"/>
      </rPr>
      <t>z</t>
    </r>
  </si>
  <si>
    <r>
      <t>W</t>
    </r>
    <r>
      <rPr>
        <b/>
        <vertAlign val="subscript"/>
        <sz val="12"/>
        <rFont val="Arial"/>
        <family val="2"/>
      </rPr>
      <t>el,z</t>
    </r>
  </si>
  <si>
    <r>
      <t>r</t>
    </r>
    <r>
      <rPr>
        <b/>
        <vertAlign val="subscript"/>
        <sz val="12"/>
        <rFont val="Arial"/>
        <family val="2"/>
      </rPr>
      <t>z</t>
    </r>
  </si>
  <si>
    <r>
      <t>W</t>
    </r>
    <r>
      <rPr>
        <b/>
        <vertAlign val="subscript"/>
        <sz val="12"/>
        <rFont val="Arial"/>
        <family val="2"/>
      </rPr>
      <t>pl,z</t>
    </r>
  </si>
  <si>
    <r>
      <t>I</t>
    </r>
    <r>
      <rPr>
        <b/>
        <vertAlign val="subscript"/>
        <sz val="12"/>
        <rFont val="Arial"/>
        <family val="2"/>
      </rPr>
      <t>y</t>
    </r>
  </si>
  <si>
    <r>
      <t>W</t>
    </r>
    <r>
      <rPr>
        <b/>
        <vertAlign val="subscript"/>
        <sz val="12"/>
        <rFont val="Arial"/>
        <family val="2"/>
      </rPr>
      <t>el,y</t>
    </r>
  </si>
  <si>
    <r>
      <t>r</t>
    </r>
    <r>
      <rPr>
        <b/>
        <vertAlign val="subscript"/>
        <sz val="12"/>
        <rFont val="Arial"/>
        <family val="2"/>
      </rPr>
      <t>y</t>
    </r>
  </si>
  <si>
    <r>
      <t>W</t>
    </r>
    <r>
      <rPr>
        <b/>
        <vertAlign val="subscript"/>
        <sz val="12"/>
        <rFont val="Arial"/>
        <family val="2"/>
      </rPr>
      <t>pl,y</t>
    </r>
  </si>
  <si>
    <t>cm²</t>
  </si>
  <si>
    <r>
      <t>cm</t>
    </r>
    <r>
      <rPr>
        <i/>
        <vertAlign val="superscript"/>
        <sz val="12"/>
        <rFont val="Arial"/>
        <family val="2"/>
      </rPr>
      <t>4</t>
    </r>
  </si>
  <si>
    <r>
      <t>cm</t>
    </r>
    <r>
      <rPr>
        <i/>
        <vertAlign val="superscript"/>
        <sz val="12"/>
        <rFont val="Arial"/>
        <family val="2"/>
      </rPr>
      <t>3</t>
    </r>
  </si>
  <si>
    <t>cm</t>
  </si>
  <si>
    <t>IPE 80</t>
  </si>
  <si>
    <t>IPE 100</t>
  </si>
  <si>
    <t>IPE 120</t>
  </si>
  <si>
    <t>IPE 140</t>
  </si>
  <si>
    <t>IPE 160</t>
  </si>
  <si>
    <t>IPE 180</t>
  </si>
  <si>
    <t>IPE 200</t>
  </si>
  <si>
    <t>IPE 220</t>
  </si>
  <si>
    <t>IPE 240</t>
  </si>
  <si>
    <t>IPE 270</t>
  </si>
  <si>
    <t>IPE 300</t>
  </si>
  <si>
    <t>IPE 330</t>
  </si>
  <si>
    <t>IPE 360</t>
  </si>
  <si>
    <t>IPE 400</t>
  </si>
  <si>
    <t>IPE 450</t>
  </si>
  <si>
    <t>IPE 500</t>
  </si>
  <si>
    <t>IPE 550</t>
  </si>
  <si>
    <t>IPE 600</t>
  </si>
  <si>
    <t>HEA 100</t>
  </si>
  <si>
    <t>HEB 100</t>
  </si>
  <si>
    <t>HEM 100</t>
  </si>
  <si>
    <t>HEA 120</t>
  </si>
  <si>
    <t>HEB 120</t>
  </si>
  <si>
    <t>HEM 120</t>
  </si>
  <si>
    <t>HEA 140</t>
  </si>
  <si>
    <t>HEB 140</t>
  </si>
  <si>
    <t>HEM 140</t>
  </si>
  <si>
    <t>HEA 160</t>
  </si>
  <si>
    <t>HEB 160</t>
  </si>
  <si>
    <t>HEM 160</t>
  </si>
  <si>
    <t>HEA 180</t>
  </si>
  <si>
    <t>HEB 180</t>
  </si>
  <si>
    <t>HEM 180</t>
  </si>
  <si>
    <t>HEA 200</t>
  </si>
  <si>
    <t>HEB 200</t>
  </si>
  <si>
    <t>HEM 200</t>
  </si>
  <si>
    <t>HEA 220</t>
  </si>
  <si>
    <t>HEB 220</t>
  </si>
  <si>
    <t>HEM 220</t>
  </si>
  <si>
    <t>HEA 240</t>
  </si>
  <si>
    <t>HEB 240</t>
  </si>
  <si>
    <t>HEM 240</t>
  </si>
  <si>
    <t>HEA 260</t>
  </si>
  <si>
    <t>HEB 260</t>
  </si>
  <si>
    <t>HEM 260</t>
  </si>
  <si>
    <t>HEA 280</t>
  </si>
  <si>
    <t>HEB 280</t>
  </si>
  <si>
    <t>HEM 280</t>
  </si>
  <si>
    <t>HEA 300</t>
  </si>
  <si>
    <t>HEB 300</t>
  </si>
  <si>
    <t>HEM 300</t>
  </si>
  <si>
    <t>HEA 320</t>
  </si>
  <si>
    <t>HEB 320</t>
  </si>
  <si>
    <t>HEM 320</t>
  </si>
  <si>
    <t>HEA 340</t>
  </si>
  <si>
    <t>HEB 340</t>
  </si>
  <si>
    <t>HEM 340</t>
  </si>
  <si>
    <t>HEA 360</t>
  </si>
  <si>
    <t>HEB 360</t>
  </si>
  <si>
    <t>HEM 360</t>
  </si>
  <si>
    <t>HEA 400</t>
  </si>
  <si>
    <t>HEB 400</t>
  </si>
  <si>
    <t>HEM 400</t>
  </si>
  <si>
    <t>HEA 450</t>
  </si>
  <si>
    <t>HEB 450</t>
  </si>
  <si>
    <t>HEM 450</t>
  </si>
  <si>
    <t>HEA 500</t>
  </si>
  <si>
    <t>HEB 500</t>
  </si>
  <si>
    <t>HEM 500</t>
  </si>
  <si>
    <t>HEA 550</t>
  </si>
  <si>
    <t>HEB 550</t>
  </si>
  <si>
    <t>HEM 550</t>
  </si>
  <si>
    <t>HEA 600</t>
  </si>
  <si>
    <t>HEB 600</t>
  </si>
  <si>
    <t>HEM 600</t>
  </si>
  <si>
    <t>HEA 650</t>
  </si>
  <si>
    <t>HEB 650</t>
  </si>
  <si>
    <t>HEM 650</t>
  </si>
  <si>
    <t>HEA 700</t>
  </si>
  <si>
    <t>HEB 700</t>
  </si>
  <si>
    <t>HEM 700</t>
  </si>
  <si>
    <t>HEA 800</t>
  </si>
  <si>
    <t>HEB 800</t>
  </si>
  <si>
    <t>HEM 800</t>
  </si>
  <si>
    <t>HEA 900</t>
  </si>
  <si>
    <t>HEB 900</t>
  </si>
  <si>
    <t>HEM 900</t>
  </si>
  <si>
    <t>HEA 1000</t>
  </si>
  <si>
    <t>HEB 1000</t>
  </si>
  <si>
    <t>HEM 1000</t>
  </si>
  <si>
    <t>HEA 1100</t>
  </si>
  <si>
    <t>HEB 1100</t>
  </si>
  <si>
    <t>HEM 1100</t>
  </si>
  <si>
    <t>Inserire i dati nelle caselle con lo sfondo giallo</t>
  </si>
  <si>
    <t>Sollecitazioni di progetto</t>
  </si>
  <si>
    <r>
      <t>M</t>
    </r>
    <r>
      <rPr>
        <vertAlign val="subscript"/>
        <sz val="11"/>
        <color theme="1"/>
        <rFont val="Calibri"/>
        <family val="2"/>
        <scheme val="minor"/>
      </rPr>
      <t>Ed</t>
    </r>
  </si>
  <si>
    <r>
      <t>N</t>
    </r>
    <r>
      <rPr>
        <vertAlign val="subscript"/>
        <sz val="11"/>
        <color theme="1"/>
        <rFont val="Calibri"/>
        <family val="2"/>
        <scheme val="minor"/>
      </rPr>
      <t>Ed</t>
    </r>
  </si>
  <si>
    <t>kN</t>
  </si>
  <si>
    <t>kNm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</si>
</sst>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sz val="11"/>
      <color theme="1"/>
      <name val="Calibri"/>
      <family val="1"/>
      <charset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Symbol"/>
      <family val="1"/>
      <charset val="2"/>
    </font>
    <font>
      <b/>
      <vertAlign val="subscript"/>
      <sz val="12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4"/>
      <color indexed="12"/>
      <name val="Arial"/>
      <family val="2"/>
    </font>
    <font>
      <sz val="12"/>
      <color indexed="10"/>
      <name val="Arial"/>
      <family val="2"/>
    </font>
    <font>
      <i/>
      <sz val="12"/>
      <name val="Arial"/>
      <family val="2"/>
    </font>
    <font>
      <i/>
      <vertAlign val="superscript"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/>
  </cellStyleXfs>
  <cellXfs count="67">
    <xf numFmtId="0" fontId="0" fillId="0" borderId="0" xfId="0"/>
    <xf numFmtId="0" fontId="0" fillId="0" borderId="0" xfId="0" applyAlignment="1">
      <alignment horizontal="center"/>
    </xf>
    <xf numFmtId="164" fontId="0" fillId="2" borderId="0" xfId="0" applyNumberFormat="1" applyFill="1"/>
    <xf numFmtId="164" fontId="0" fillId="3" borderId="0" xfId="0" applyNumberFormat="1" applyFill="1"/>
    <xf numFmtId="0" fontId="3" fillId="0" borderId="0" xfId="0" applyFont="1"/>
    <xf numFmtId="0" fontId="0" fillId="4" borderId="0" xfId="0" applyFill="1"/>
    <xf numFmtId="0" fontId="5" fillId="0" borderId="0" xfId="0" applyFont="1"/>
    <xf numFmtId="0" fontId="9" fillId="0" borderId="0" xfId="1" applyFont="1" applyAlignment="1">
      <alignment horizontal="center" vertical="center"/>
    </xf>
    <xf numFmtId="0" fontId="10" fillId="5" borderId="1" xfId="1" applyFont="1" applyFill="1" applyBorder="1" applyAlignment="1">
      <alignment horizontal="center" vertical="center"/>
    </xf>
    <xf numFmtId="2" fontId="12" fillId="6" borderId="2" xfId="1" applyNumberFormat="1" applyFont="1" applyFill="1" applyBorder="1" applyAlignment="1">
      <alignment horizontal="center" vertical="center"/>
    </xf>
    <xf numFmtId="0" fontId="10" fillId="5" borderId="3" xfId="1" applyFont="1" applyFill="1" applyBorder="1" applyAlignment="1">
      <alignment horizontal="center" vertical="center"/>
    </xf>
    <xf numFmtId="2" fontId="12" fillId="6" borderId="4" xfId="1" applyNumberFormat="1" applyFont="1" applyFill="1" applyBorder="1" applyAlignment="1">
      <alignment horizontal="center" vertical="center"/>
    </xf>
    <xf numFmtId="0" fontId="13" fillId="5" borderId="5" xfId="1" applyFont="1" applyFill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8" fillId="0" borderId="0" xfId="1"/>
    <xf numFmtId="0" fontId="13" fillId="5" borderId="8" xfId="1" applyFont="1" applyFill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10" fillId="5" borderId="11" xfId="1" applyFont="1" applyFill="1" applyBorder="1" applyAlignment="1">
      <alignment horizontal="center" vertical="center"/>
    </xf>
    <xf numFmtId="164" fontId="12" fillId="0" borderId="12" xfId="1" applyNumberFormat="1" applyFont="1" applyBorder="1" applyAlignment="1">
      <alignment horizontal="center" vertical="center"/>
    </xf>
    <xf numFmtId="0" fontId="9" fillId="6" borderId="13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9" fillId="7" borderId="14" xfId="1" applyFont="1" applyFill="1" applyBorder="1" applyAlignment="1">
      <alignment horizontal="center" vertical="center"/>
    </xf>
    <xf numFmtId="0" fontId="13" fillId="7" borderId="16" xfId="1" applyFont="1" applyFill="1" applyBorder="1" applyAlignment="1">
      <alignment horizontal="center" vertical="center"/>
    </xf>
    <xf numFmtId="0" fontId="10" fillId="7" borderId="16" xfId="1" applyFont="1" applyFill="1" applyBorder="1" applyAlignment="1">
      <alignment horizontal="center" vertical="center"/>
    </xf>
    <xf numFmtId="0" fontId="13" fillId="7" borderId="2" xfId="1" applyFont="1" applyFill="1" applyBorder="1" applyAlignment="1">
      <alignment horizontal="center" vertical="center"/>
    </xf>
    <xf numFmtId="0" fontId="9" fillId="7" borderId="17" xfId="1" applyFont="1" applyFill="1" applyBorder="1" applyAlignment="1">
      <alignment horizontal="center" vertical="center"/>
    </xf>
    <xf numFmtId="0" fontId="16" fillId="7" borderId="12" xfId="1" applyFont="1" applyFill="1" applyBorder="1" applyAlignment="1">
      <alignment horizontal="center" vertical="center"/>
    </xf>
    <xf numFmtId="0" fontId="16" fillId="7" borderId="13" xfId="1" applyFont="1" applyFill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13" fillId="5" borderId="20" xfId="1" applyFont="1" applyFill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164" fontId="9" fillId="0" borderId="20" xfId="1" applyNumberFormat="1" applyFont="1" applyBorder="1" applyAlignment="1">
      <alignment horizontal="center" vertical="center"/>
    </xf>
    <xf numFmtId="164" fontId="15" fillId="0" borderId="20" xfId="1" applyNumberFormat="1" applyFont="1" applyBorder="1" applyAlignment="1">
      <alignment horizontal="center" vertical="center"/>
    </xf>
    <xf numFmtId="2" fontId="9" fillId="0" borderId="20" xfId="1" applyNumberFormat="1" applyFont="1" applyBorder="1" applyAlignment="1">
      <alignment horizontal="center" vertical="center"/>
    </xf>
    <xf numFmtId="1" fontId="9" fillId="0" borderId="20" xfId="1" applyNumberFormat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15" fillId="0" borderId="9" xfId="1" applyNumberFormat="1" applyFont="1" applyBorder="1" applyAlignment="1">
      <alignment horizontal="center" vertical="center"/>
    </xf>
    <xf numFmtId="2" fontId="9" fillId="0" borderId="9" xfId="1" applyNumberFormat="1" applyFont="1" applyBorder="1" applyAlignment="1">
      <alignment horizontal="center" vertical="center"/>
    </xf>
    <xf numFmtId="1" fontId="9" fillId="0" borderId="9" xfId="1" applyNumberFormat="1" applyFont="1" applyBorder="1" applyAlignment="1">
      <alignment horizontal="center" vertical="center"/>
    </xf>
    <xf numFmtId="2" fontId="9" fillId="0" borderId="21" xfId="1" applyNumberFormat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1" fontId="9" fillId="0" borderId="21" xfId="1" applyNumberFormat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13" fillId="5" borderId="12" xfId="1" applyFont="1" applyFill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/>
    </xf>
    <xf numFmtId="164" fontId="15" fillId="0" borderId="12" xfId="1" applyNumberFormat="1" applyFont="1" applyBorder="1" applyAlignment="1">
      <alignment horizontal="center" vertical="center"/>
    </xf>
    <xf numFmtId="2" fontId="9" fillId="0" borderId="12" xfId="1" applyNumberFormat="1" applyFont="1" applyBorder="1" applyAlignment="1">
      <alignment horizontal="center" vertical="center"/>
    </xf>
    <xf numFmtId="1" fontId="9" fillId="0" borderId="12" xfId="1" applyNumberFormat="1" applyFont="1" applyBorder="1" applyAlignment="1">
      <alignment horizontal="center" vertical="center"/>
    </xf>
    <xf numFmtId="2" fontId="9" fillId="0" borderId="23" xfId="1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164" fontId="9" fillId="0" borderId="16" xfId="1" applyNumberFormat="1" applyFont="1" applyBorder="1" applyAlignment="1">
      <alignment horizontal="center" vertical="center"/>
    </xf>
    <xf numFmtId="164" fontId="15" fillId="0" borderId="16" xfId="1" applyNumberFormat="1" applyFont="1" applyBorder="1" applyAlignment="1">
      <alignment horizontal="center" vertical="center"/>
    </xf>
    <xf numFmtId="2" fontId="9" fillId="0" borderId="16" xfId="1" applyNumberFormat="1" applyFont="1" applyBorder="1" applyAlignment="1">
      <alignment horizontal="center" vertical="center"/>
    </xf>
    <xf numFmtId="1" fontId="9" fillId="0" borderId="16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0" fontId="13" fillId="5" borderId="11" xfId="1" applyFont="1" applyFill="1" applyBorder="1" applyAlignment="1">
      <alignment horizontal="center" vertical="center"/>
    </xf>
    <xf numFmtId="0" fontId="2" fillId="0" borderId="0" xfId="0" applyFont="1"/>
    <xf numFmtId="164" fontId="0" fillId="4" borderId="0" xfId="0" applyNumberFormat="1" applyFill="1"/>
    <xf numFmtId="0" fontId="13" fillId="7" borderId="15" xfId="1" applyFont="1" applyFill="1" applyBorder="1" applyAlignment="1">
      <alignment horizontal="center" vertical="center"/>
    </xf>
    <xf numFmtId="0" fontId="13" fillId="7" borderId="18" xfId="1" applyFont="1" applyFill="1" applyBorder="1" applyAlignment="1">
      <alignment horizontal="center" vertical="center"/>
    </xf>
  </cellXfs>
  <cellStyles count="2">
    <cellStyle name="Normale" xfId="0" builtinId="0"/>
    <cellStyle name="Normale 2" xfId="1" xr:uid="{9DAE83ED-2175-4059-A838-31BD7C6EB3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Dominio di resistenza M-N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Dominio!$B$14:$B$49</c:f>
              <c:numCache>
                <c:formatCode>0.0</c:formatCode>
                <c:ptCount val="36"/>
                <c:pt idx="0">
                  <c:v>2649.9047619047615</c:v>
                </c:pt>
                <c:pt idx="1">
                  <c:v>2591.7142857142853</c:v>
                </c:pt>
                <c:pt idx="2">
                  <c:v>2533.5238095238092</c:v>
                </c:pt>
                <c:pt idx="3">
                  <c:v>2475.333333333333</c:v>
                </c:pt>
                <c:pt idx="4">
                  <c:v>2417.1428571428569</c:v>
                </c:pt>
                <c:pt idx="5">
                  <c:v>2358.9523809523812</c:v>
                </c:pt>
                <c:pt idx="6">
                  <c:v>2300.761904761905</c:v>
                </c:pt>
                <c:pt idx="7">
                  <c:v>2242.5714285714284</c:v>
                </c:pt>
                <c:pt idx="8">
                  <c:v>2184.3809523809523</c:v>
                </c:pt>
                <c:pt idx="9">
                  <c:v>2126.1904761904761</c:v>
                </c:pt>
                <c:pt idx="10">
                  <c:v>2068</c:v>
                </c:pt>
                <c:pt idx="11">
                  <c:v>2009.8095238095239</c:v>
                </c:pt>
                <c:pt idx="12">
                  <c:v>1951.6190476190475</c:v>
                </c:pt>
                <c:pt idx="13">
                  <c:v>1893.4285714285713</c:v>
                </c:pt>
                <c:pt idx="14">
                  <c:v>1835.2380952380952</c:v>
                </c:pt>
                <c:pt idx="15">
                  <c:v>1777.047619047619</c:v>
                </c:pt>
                <c:pt idx="16">
                  <c:v>1718.8571428571427</c:v>
                </c:pt>
                <c:pt idx="17">
                  <c:v>1660.6666666666665</c:v>
                </c:pt>
                <c:pt idx="18">
                  <c:v>1602.4761904761904</c:v>
                </c:pt>
                <c:pt idx="19">
                  <c:v>1544.2857142857142</c:v>
                </c:pt>
                <c:pt idx="20">
                  <c:v>1486.0952380952381</c:v>
                </c:pt>
                <c:pt idx="21">
                  <c:v>1427.9047619047619</c:v>
                </c:pt>
                <c:pt idx="22">
                  <c:v>1369.7142857142858</c:v>
                </c:pt>
                <c:pt idx="23">
                  <c:v>1311.5238095238094</c:v>
                </c:pt>
                <c:pt idx="24">
                  <c:v>1253.3333333333333</c:v>
                </c:pt>
                <c:pt idx="25">
                  <c:v>1195.1428571428571</c:v>
                </c:pt>
                <c:pt idx="26">
                  <c:v>1136.9523809523807</c:v>
                </c:pt>
                <c:pt idx="27">
                  <c:v>1078.7619047619046</c:v>
                </c:pt>
                <c:pt idx="28">
                  <c:v>1020.5714285714286</c:v>
                </c:pt>
                <c:pt idx="29">
                  <c:v>962.38095238095229</c:v>
                </c:pt>
                <c:pt idx="30">
                  <c:v>904.19047619047615</c:v>
                </c:pt>
                <c:pt idx="31">
                  <c:v>846</c:v>
                </c:pt>
                <c:pt idx="32">
                  <c:v>787.80952380952374</c:v>
                </c:pt>
                <c:pt idx="33">
                  <c:v>729.61904761904759</c:v>
                </c:pt>
                <c:pt idx="34">
                  <c:v>671.42857142857133</c:v>
                </c:pt>
                <c:pt idx="35">
                  <c:v>613.2380952380953</c:v>
                </c:pt>
              </c:numCache>
            </c:numRef>
          </c:xVal>
          <c:yVal>
            <c:numRef>
              <c:f>Dominio!$C$14:$C$49</c:f>
              <c:numCache>
                <c:formatCode>0.0</c:formatCode>
                <c:ptCount val="36"/>
                <c:pt idx="0">
                  <c:v>0</c:v>
                </c:pt>
                <c:pt idx="1">
                  <c:v>7.5502142857142855</c:v>
                </c:pt>
                <c:pt idx="2">
                  <c:v>15.071333333333332</c:v>
                </c:pt>
                <c:pt idx="3">
                  <c:v>22.563357142857143</c:v>
                </c:pt>
                <c:pt idx="4">
                  <c:v>30.026285714285713</c:v>
                </c:pt>
                <c:pt idx="5">
                  <c:v>37.460119047619045</c:v>
                </c:pt>
                <c:pt idx="6">
                  <c:v>44.86485714285714</c:v>
                </c:pt>
                <c:pt idx="7">
                  <c:v>52.240499999999997</c:v>
                </c:pt>
                <c:pt idx="8">
                  <c:v>59.587047619047617</c:v>
                </c:pt>
                <c:pt idx="9">
                  <c:v>66.904499999999999</c:v>
                </c:pt>
                <c:pt idx="10">
                  <c:v>74.192857142857136</c:v>
                </c:pt>
                <c:pt idx="11">
                  <c:v>81.45211904761905</c:v>
                </c:pt>
                <c:pt idx="12">
                  <c:v>88.682285714285712</c:v>
                </c:pt>
                <c:pt idx="13">
                  <c:v>95.883357142857136</c:v>
                </c:pt>
                <c:pt idx="14">
                  <c:v>103.05533333333332</c:v>
                </c:pt>
                <c:pt idx="15">
                  <c:v>110.19821428571429</c:v>
                </c:pt>
                <c:pt idx="16">
                  <c:v>117.312</c:v>
                </c:pt>
                <c:pt idx="17">
                  <c:v>124.39669047619047</c:v>
                </c:pt>
                <c:pt idx="18">
                  <c:v>131.45228571428569</c:v>
                </c:pt>
                <c:pt idx="19">
                  <c:v>138.47878571428569</c:v>
                </c:pt>
                <c:pt idx="20">
                  <c:v>145.47619047619048</c:v>
                </c:pt>
                <c:pt idx="21">
                  <c:v>152.44450000000001</c:v>
                </c:pt>
                <c:pt idx="22">
                  <c:v>159.38371428571426</c:v>
                </c:pt>
                <c:pt idx="23">
                  <c:v>166.29383333333331</c:v>
                </c:pt>
                <c:pt idx="24">
                  <c:v>173.17485714285712</c:v>
                </c:pt>
                <c:pt idx="25">
                  <c:v>180.02678571428569</c:v>
                </c:pt>
                <c:pt idx="26">
                  <c:v>186.84961904761906</c:v>
                </c:pt>
                <c:pt idx="27">
                  <c:v>193.64335714285713</c:v>
                </c:pt>
                <c:pt idx="28">
                  <c:v>200.40799999999999</c:v>
                </c:pt>
                <c:pt idx="29">
                  <c:v>207.14354761904761</c:v>
                </c:pt>
                <c:pt idx="30">
                  <c:v>213.85</c:v>
                </c:pt>
                <c:pt idx="31">
                  <c:v>220.52735714285714</c:v>
                </c:pt>
                <c:pt idx="32">
                  <c:v>227.17561904761905</c:v>
                </c:pt>
                <c:pt idx="33">
                  <c:v>233.79478571428569</c:v>
                </c:pt>
                <c:pt idx="34">
                  <c:v>240.38485714285713</c:v>
                </c:pt>
                <c:pt idx="35">
                  <c:v>246.94583333333333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47-4039-BC5F-8DC24E1A4ED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Dominio!$B$49:$B$72</c:f>
              <c:numCache>
                <c:formatCode>0.0</c:formatCode>
                <c:ptCount val="24"/>
                <c:pt idx="0">
                  <c:v>613.2380952380953</c:v>
                </c:pt>
                <c:pt idx="1">
                  <c:v>492.38095238095235</c:v>
                </c:pt>
                <c:pt idx="2">
                  <c:v>470</c:v>
                </c:pt>
                <c:pt idx="3">
                  <c:v>447.61904761904759</c:v>
                </c:pt>
                <c:pt idx="4">
                  <c:v>425.23809523809518</c:v>
                </c:pt>
                <c:pt idx="5">
                  <c:v>402.85714285714283</c:v>
                </c:pt>
                <c:pt idx="6">
                  <c:v>380.47619047619048</c:v>
                </c:pt>
                <c:pt idx="7">
                  <c:v>358.09523809523813</c:v>
                </c:pt>
                <c:pt idx="8">
                  <c:v>335.71428571428567</c:v>
                </c:pt>
                <c:pt idx="9">
                  <c:v>313.33333333333331</c:v>
                </c:pt>
                <c:pt idx="10">
                  <c:v>290.95238095238096</c:v>
                </c:pt>
                <c:pt idx="11">
                  <c:v>268.57142857142856</c:v>
                </c:pt>
                <c:pt idx="12">
                  <c:v>246.19047619047618</c:v>
                </c:pt>
                <c:pt idx="13">
                  <c:v>223.8095238095238</c:v>
                </c:pt>
                <c:pt idx="14">
                  <c:v>201.42857142857142</c:v>
                </c:pt>
                <c:pt idx="15">
                  <c:v>179.04761904761907</c:v>
                </c:pt>
                <c:pt idx="16">
                  <c:v>156.66666666666666</c:v>
                </c:pt>
                <c:pt idx="17">
                  <c:v>134.28571428571428</c:v>
                </c:pt>
                <c:pt idx="18">
                  <c:v>111.9047619047619</c:v>
                </c:pt>
                <c:pt idx="19">
                  <c:v>89.523809523809533</c:v>
                </c:pt>
                <c:pt idx="20">
                  <c:v>67.142857142857139</c:v>
                </c:pt>
                <c:pt idx="21">
                  <c:v>44.761904761904766</c:v>
                </c:pt>
                <c:pt idx="22">
                  <c:v>22.380952380952383</c:v>
                </c:pt>
                <c:pt idx="23">
                  <c:v>0</c:v>
                </c:pt>
              </c:numCache>
            </c:numRef>
          </c:xVal>
          <c:yVal>
            <c:numRef>
              <c:f>Dominio!$C$49:$C$72</c:f>
              <c:numCache>
                <c:formatCode>0.0</c:formatCode>
                <c:ptCount val="24"/>
                <c:pt idx="0">
                  <c:v>246.94583333333333</c:v>
                </c:pt>
                <c:pt idx="1">
                  <c:v>260.04652380952382</c:v>
                </c:pt>
                <c:pt idx="2">
                  <c:v>262.4524761904762</c:v>
                </c:pt>
                <c:pt idx="3">
                  <c:v>264.74652380952381</c:v>
                </c:pt>
                <c:pt idx="4">
                  <c:v>266.92866666666663</c:v>
                </c:pt>
                <c:pt idx="5">
                  <c:v>268.99890476190478</c:v>
                </c:pt>
                <c:pt idx="6">
                  <c:v>270.9572380952381</c:v>
                </c:pt>
                <c:pt idx="7">
                  <c:v>272.80366666666663</c:v>
                </c:pt>
                <c:pt idx="8">
                  <c:v>274.53819047619044</c:v>
                </c:pt>
                <c:pt idx="9">
                  <c:v>276.16080952380952</c:v>
                </c:pt>
                <c:pt idx="10">
                  <c:v>277.67152380952382</c:v>
                </c:pt>
                <c:pt idx="11">
                  <c:v>279.07033333333334</c:v>
                </c:pt>
                <c:pt idx="12">
                  <c:v>280.35723809523807</c:v>
                </c:pt>
                <c:pt idx="13">
                  <c:v>281.53223809523809</c:v>
                </c:pt>
                <c:pt idx="14">
                  <c:v>282.59533333333331</c:v>
                </c:pt>
                <c:pt idx="15">
                  <c:v>283.54652380952382</c:v>
                </c:pt>
                <c:pt idx="16">
                  <c:v>284.38580952380948</c:v>
                </c:pt>
                <c:pt idx="17">
                  <c:v>285.11319047619043</c:v>
                </c:pt>
                <c:pt idx="18">
                  <c:v>285.72866666666664</c:v>
                </c:pt>
                <c:pt idx="19">
                  <c:v>286.23223809523807</c:v>
                </c:pt>
                <c:pt idx="20">
                  <c:v>286.62390476190478</c:v>
                </c:pt>
                <c:pt idx="21">
                  <c:v>286.90366666666665</c:v>
                </c:pt>
                <c:pt idx="22">
                  <c:v>287.0715238095238</c:v>
                </c:pt>
                <c:pt idx="23">
                  <c:v>287.12747619047616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47-4039-BC5F-8DC24E1A4EDD}"/>
            </c:ext>
          </c:extLst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Dominio!$F$11</c:f>
              <c:numCache>
                <c:formatCode>0.0</c:formatCode>
                <c:ptCount val="1"/>
                <c:pt idx="0">
                  <c:v>500</c:v>
                </c:pt>
              </c:numCache>
            </c:numRef>
          </c:xVal>
          <c:yVal>
            <c:numRef>
              <c:f>Dominio!$F$12</c:f>
              <c:numCache>
                <c:formatCode>0.0</c:formatCode>
                <c:ptCount val="1"/>
                <c:pt idx="0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47-4039-BC5F-8DC24E1A4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61616"/>
        <c:axId val="113363280"/>
      </c:scatterChart>
      <c:valAx>
        <c:axId val="1133616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63280"/>
        <c:crosses val="autoZero"/>
        <c:crossBetween val="midCat"/>
      </c:valAx>
      <c:valAx>
        <c:axId val="113363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616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79602</xdr:colOff>
      <xdr:row>1</xdr:row>
      <xdr:rowOff>187780</xdr:rowOff>
    </xdr:from>
    <xdr:to>
      <xdr:col>19</xdr:col>
      <xdr:colOff>28575</xdr:colOff>
      <xdr:row>17</xdr:row>
      <xdr:rowOff>123826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784FA58-5029-46C7-A784-1A673D778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13</xdr:row>
      <xdr:rowOff>0</xdr:rowOff>
    </xdr:from>
    <xdr:to>
      <xdr:col>10</xdr:col>
      <xdr:colOff>343458</xdr:colOff>
      <xdr:row>25</xdr:row>
      <xdr:rowOff>19372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CEE72D9-F333-4F06-8C30-841DAA418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2781300"/>
          <a:ext cx="4001058" cy="230537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12</xdr:col>
      <xdr:colOff>248365</xdr:colOff>
      <xdr:row>62</xdr:row>
      <xdr:rowOff>76556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651D99B-3316-4BAB-8670-B266E32CA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38400" y="9639300"/>
          <a:ext cx="5125165" cy="25530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edoardo_marino_unict_it/Documents/Didattica/2022-2023%20Tecnica%20delle%20costruzioni%20EdArch/Lezioni/Acciaio/04_Compressione/VerificaStabilit&#2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essione"/>
      <sheetName val="Sagomario"/>
    </sheetNames>
    <sheetDataSet>
      <sheetData sheetId="0">
        <row r="1">
          <cell r="B1" t="str">
            <v>2 L 80 x 40 x 6</v>
          </cell>
          <cell r="G1">
            <v>235</v>
          </cell>
        </row>
        <row r="2">
          <cell r="B2" t="str">
            <v>SI</v>
          </cell>
          <cell r="E2">
            <v>1.05</v>
          </cell>
        </row>
        <row r="3">
          <cell r="B3">
            <v>1</v>
          </cell>
          <cell r="G3">
            <v>210000</v>
          </cell>
        </row>
        <row r="7">
          <cell r="B7">
            <v>13.78</v>
          </cell>
        </row>
        <row r="8">
          <cell r="B8">
            <v>2.5527810043780681</v>
          </cell>
          <cell r="E8">
            <v>180</v>
          </cell>
          <cell r="H8">
            <v>70.511336339191089</v>
          </cell>
        </row>
        <row r="9">
          <cell r="B9">
            <v>1.7369664696507114</v>
          </cell>
          <cell r="E9">
            <v>360</v>
          </cell>
          <cell r="H9">
            <v>207.25788683324026</v>
          </cell>
          <cell r="J9">
            <v>219.27666302880405</v>
          </cell>
        </row>
        <row r="10">
          <cell r="B10">
            <v>0.83799999999999997</v>
          </cell>
          <cell r="E10">
            <v>60</v>
          </cell>
          <cell r="H10">
            <v>71.599045346062056</v>
          </cell>
        </row>
        <row r="12">
          <cell r="B12" t="str">
            <v>b</v>
          </cell>
          <cell r="D12">
            <v>0.34</v>
          </cell>
          <cell r="F12">
            <v>573.8652370370371</v>
          </cell>
          <cell r="I12">
            <v>0.75119654405156866</v>
          </cell>
        </row>
        <row r="13">
          <cell r="B13" t="str">
            <v>b</v>
          </cell>
          <cell r="D13">
            <v>0.34</v>
          </cell>
          <cell r="F13">
            <v>59.339376887034085</v>
          </cell>
          <cell r="I13">
            <v>2.3360764383477526</v>
          </cell>
        </row>
        <row r="15">
          <cell r="B15">
            <v>0.87585153638627689</v>
          </cell>
          <cell r="D15">
            <v>0.75403034075203579</v>
          </cell>
        </row>
        <row r="16">
          <cell r="B16">
            <v>3.5917595574208785</v>
          </cell>
          <cell r="D16">
            <v>0.15822698697647847</v>
          </cell>
        </row>
        <row r="17">
          <cell r="D17">
            <v>0.15822698697647847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2"/>
  <sheetViews>
    <sheetView tabSelected="1" zoomScaleNormal="100" workbookViewId="0">
      <selection activeCell="L3" sqref="L3:T18"/>
    </sheetView>
  </sheetViews>
  <sheetFormatPr defaultRowHeight="15"/>
  <sheetData>
    <row r="1" spans="1:7">
      <c r="A1" s="4" t="s">
        <v>8</v>
      </c>
      <c r="G1" s="63" t="s">
        <v>136</v>
      </c>
    </row>
    <row r="3" spans="1:7">
      <c r="A3" s="5" t="s">
        <v>86</v>
      </c>
    </row>
    <row r="5" spans="1:7" ht="18">
      <c r="A5" t="s">
        <v>0</v>
      </c>
      <c r="B5" s="5">
        <f>VLOOKUP($A$3,Sagomario!$B$12:$R$104,3,FALSE)</f>
        <v>260</v>
      </c>
      <c r="C5" t="s">
        <v>3</v>
      </c>
      <c r="E5" t="s">
        <v>15</v>
      </c>
      <c r="F5" s="5">
        <v>235</v>
      </c>
      <c r="G5" t="s">
        <v>4</v>
      </c>
    </row>
    <row r="6" spans="1:7" ht="18">
      <c r="A6" t="s">
        <v>1</v>
      </c>
      <c r="B6" s="5">
        <f>VLOOKUP($A$3,Sagomario!$B$12:$R$104,2,FALSE)</f>
        <v>260</v>
      </c>
      <c r="C6" t="s">
        <v>3</v>
      </c>
      <c r="E6" s="6" t="s">
        <v>9</v>
      </c>
      <c r="F6">
        <v>1.05</v>
      </c>
    </row>
    <row r="7" spans="1:7" ht="18">
      <c r="A7" t="s">
        <v>10</v>
      </c>
      <c r="B7" s="5">
        <f>VLOOKUP($A$3,Sagomario!$B$12:$R$104,5,FALSE)</f>
        <v>17.5</v>
      </c>
      <c r="C7" t="s">
        <v>3</v>
      </c>
    </row>
    <row r="8" spans="1:7" ht="18">
      <c r="A8" t="s">
        <v>11</v>
      </c>
      <c r="B8" s="64">
        <f>VLOOKUP($A$3,Sagomario!$B$12:$R$104,4,FALSE)</f>
        <v>10</v>
      </c>
      <c r="C8" t="s">
        <v>3</v>
      </c>
    </row>
    <row r="9" spans="1:7" ht="17.25">
      <c r="A9" t="s">
        <v>2</v>
      </c>
      <c r="B9" s="64">
        <f>VLOOKUP($A$3,Sagomario!$B$12:$R$104,9,FALSE)</f>
        <v>118.4</v>
      </c>
      <c r="C9" t="s">
        <v>14</v>
      </c>
      <c r="E9" s="4" t="s">
        <v>137</v>
      </c>
    </row>
    <row r="10" spans="1:7" ht="18.75">
      <c r="A10" t="s">
        <v>12</v>
      </c>
      <c r="B10" s="64">
        <f>VLOOKUP($A$3,Sagomario!$B$12:$R$104,17,FALSE)</f>
        <v>1282.9100000000001</v>
      </c>
      <c r="C10" t="s">
        <v>13</v>
      </c>
    </row>
    <row r="11" spans="1:7" ht="18">
      <c r="E11" t="s">
        <v>139</v>
      </c>
      <c r="F11" s="64">
        <v>500</v>
      </c>
      <c r="G11" t="s">
        <v>140</v>
      </c>
    </row>
    <row r="12" spans="1:7" ht="18">
      <c r="E12" t="s">
        <v>138</v>
      </c>
      <c r="F12" s="64">
        <v>50</v>
      </c>
      <c r="G12" t="s">
        <v>141</v>
      </c>
    </row>
    <row r="13" spans="1:7">
      <c r="A13" s="1" t="s">
        <v>5</v>
      </c>
      <c r="B13" t="s">
        <v>7</v>
      </c>
      <c r="C13" t="s">
        <v>6</v>
      </c>
    </row>
    <row r="14" spans="1:7">
      <c r="A14" s="3">
        <v>0</v>
      </c>
      <c r="B14" s="3">
        <f>($B$9*100-2*$B$5*A14)*$F$5/$F$6/10^3</f>
        <v>2649.9047619047615</v>
      </c>
      <c r="C14" s="3">
        <f>$B$5*A14*($B$6-A14)*$F$5/$F$6/10^6</f>
        <v>0</v>
      </c>
    </row>
    <row r="15" spans="1:7">
      <c r="A15" s="3">
        <f>A14+$B$7/35</f>
        <v>0.5</v>
      </c>
      <c r="B15" s="3">
        <f>($B$9*100-2*$B$5*A15)*$F$5/$F$6/10^3</f>
        <v>2591.7142857142853</v>
      </c>
      <c r="C15" s="3">
        <f>$B$5*A15*($B$6-A15)*$F$5/$F$6/10^6</f>
        <v>7.5502142857142855</v>
      </c>
    </row>
    <row r="16" spans="1:7">
      <c r="A16" s="3">
        <f t="shared" ref="A16:A49" si="0">A15+$B$7/35</f>
        <v>1</v>
      </c>
      <c r="B16" s="3">
        <f>($B$9*100-2*$B$5*A16)*$F$5/$F$6/10^3</f>
        <v>2533.5238095238092</v>
      </c>
      <c r="C16" s="3">
        <f>$B$5*A16*($B$6-A16)*$F$5/$F$6/10^6</f>
        <v>15.071333333333332</v>
      </c>
    </row>
    <row r="17" spans="1:3">
      <c r="A17" s="3">
        <f t="shared" si="0"/>
        <v>1.5</v>
      </c>
      <c r="B17" s="3">
        <f t="shared" ref="B17:B49" si="1">($B$9*100-2*$B$5*A17)*$F$5/$F$6/10^3</f>
        <v>2475.333333333333</v>
      </c>
      <c r="C17" s="3">
        <f t="shared" ref="C17:C49" si="2">$B$5*A17*($B$6-A17)*$F$5/$F$6/10^6</f>
        <v>22.563357142857143</v>
      </c>
    </row>
    <row r="18" spans="1:3">
      <c r="A18" s="3">
        <f t="shared" si="0"/>
        <v>2</v>
      </c>
      <c r="B18" s="3">
        <f t="shared" si="1"/>
        <v>2417.1428571428569</v>
      </c>
      <c r="C18" s="3">
        <f t="shared" si="2"/>
        <v>30.026285714285713</v>
      </c>
    </row>
    <row r="19" spans="1:3">
      <c r="A19" s="3">
        <f t="shared" si="0"/>
        <v>2.5</v>
      </c>
      <c r="B19" s="3">
        <f t="shared" si="1"/>
        <v>2358.9523809523812</v>
      </c>
      <c r="C19" s="3">
        <f t="shared" si="2"/>
        <v>37.460119047619045</v>
      </c>
    </row>
    <row r="20" spans="1:3">
      <c r="A20" s="3">
        <f t="shared" si="0"/>
        <v>3</v>
      </c>
      <c r="B20" s="3">
        <f t="shared" si="1"/>
        <v>2300.761904761905</v>
      </c>
      <c r="C20" s="3">
        <f t="shared" si="2"/>
        <v>44.86485714285714</v>
      </c>
    </row>
    <row r="21" spans="1:3">
      <c r="A21" s="3">
        <f t="shared" si="0"/>
        <v>3.5</v>
      </c>
      <c r="B21" s="3">
        <f t="shared" si="1"/>
        <v>2242.5714285714284</v>
      </c>
      <c r="C21" s="3">
        <f t="shared" si="2"/>
        <v>52.240499999999997</v>
      </c>
    </row>
    <row r="22" spans="1:3">
      <c r="A22" s="3">
        <f t="shared" si="0"/>
        <v>4</v>
      </c>
      <c r="B22" s="3">
        <f t="shared" si="1"/>
        <v>2184.3809523809523</v>
      </c>
      <c r="C22" s="3">
        <f t="shared" si="2"/>
        <v>59.587047619047617</v>
      </c>
    </row>
    <row r="23" spans="1:3">
      <c r="A23" s="3">
        <f t="shared" si="0"/>
        <v>4.5</v>
      </c>
      <c r="B23" s="3">
        <f t="shared" si="1"/>
        <v>2126.1904761904761</v>
      </c>
      <c r="C23" s="3">
        <f t="shared" si="2"/>
        <v>66.904499999999999</v>
      </c>
    </row>
    <row r="24" spans="1:3">
      <c r="A24" s="3">
        <f t="shared" si="0"/>
        <v>5</v>
      </c>
      <c r="B24" s="3">
        <f t="shared" si="1"/>
        <v>2068</v>
      </c>
      <c r="C24" s="3">
        <f t="shared" si="2"/>
        <v>74.192857142857136</v>
      </c>
    </row>
    <row r="25" spans="1:3">
      <c r="A25" s="3">
        <f t="shared" si="0"/>
        <v>5.5</v>
      </c>
      <c r="B25" s="3">
        <f t="shared" si="1"/>
        <v>2009.8095238095239</v>
      </c>
      <c r="C25" s="3">
        <f t="shared" si="2"/>
        <v>81.45211904761905</v>
      </c>
    </row>
    <row r="26" spans="1:3">
      <c r="A26" s="3">
        <f t="shared" si="0"/>
        <v>6</v>
      </c>
      <c r="B26" s="3">
        <f t="shared" si="1"/>
        <v>1951.6190476190475</v>
      </c>
      <c r="C26" s="3">
        <f t="shared" si="2"/>
        <v>88.682285714285712</v>
      </c>
    </row>
    <row r="27" spans="1:3">
      <c r="A27" s="3">
        <f t="shared" si="0"/>
        <v>6.5</v>
      </c>
      <c r="B27" s="3">
        <f t="shared" si="1"/>
        <v>1893.4285714285713</v>
      </c>
      <c r="C27" s="3">
        <f t="shared" si="2"/>
        <v>95.883357142857136</v>
      </c>
    </row>
    <row r="28" spans="1:3">
      <c r="A28" s="3">
        <f t="shared" si="0"/>
        <v>7</v>
      </c>
      <c r="B28" s="3">
        <f t="shared" si="1"/>
        <v>1835.2380952380952</v>
      </c>
      <c r="C28" s="3">
        <f t="shared" si="2"/>
        <v>103.05533333333332</v>
      </c>
    </row>
    <row r="29" spans="1:3">
      <c r="A29" s="3">
        <f t="shared" si="0"/>
        <v>7.5</v>
      </c>
      <c r="B29" s="3">
        <f t="shared" si="1"/>
        <v>1777.047619047619</v>
      </c>
      <c r="C29" s="3">
        <f t="shared" si="2"/>
        <v>110.19821428571429</v>
      </c>
    </row>
    <row r="30" spans="1:3">
      <c r="A30" s="3">
        <f t="shared" si="0"/>
        <v>8</v>
      </c>
      <c r="B30" s="3">
        <f t="shared" si="1"/>
        <v>1718.8571428571427</v>
      </c>
      <c r="C30" s="3">
        <f t="shared" si="2"/>
        <v>117.312</v>
      </c>
    </row>
    <row r="31" spans="1:3">
      <c r="A31" s="3">
        <f t="shared" si="0"/>
        <v>8.5</v>
      </c>
      <c r="B31" s="3">
        <f t="shared" si="1"/>
        <v>1660.6666666666665</v>
      </c>
      <c r="C31" s="3">
        <f t="shared" si="2"/>
        <v>124.39669047619047</v>
      </c>
    </row>
    <row r="32" spans="1:3">
      <c r="A32" s="3">
        <f t="shared" si="0"/>
        <v>9</v>
      </c>
      <c r="B32" s="3">
        <f t="shared" si="1"/>
        <v>1602.4761904761904</v>
      </c>
      <c r="C32" s="3">
        <f t="shared" si="2"/>
        <v>131.45228571428569</v>
      </c>
    </row>
    <row r="33" spans="1:3">
      <c r="A33" s="3">
        <f t="shared" si="0"/>
        <v>9.5</v>
      </c>
      <c r="B33" s="3">
        <f t="shared" si="1"/>
        <v>1544.2857142857142</v>
      </c>
      <c r="C33" s="3">
        <f t="shared" si="2"/>
        <v>138.47878571428569</v>
      </c>
    </row>
    <row r="34" spans="1:3">
      <c r="A34" s="3">
        <f t="shared" si="0"/>
        <v>10</v>
      </c>
      <c r="B34" s="3">
        <f t="shared" si="1"/>
        <v>1486.0952380952381</v>
      </c>
      <c r="C34" s="3">
        <f t="shared" si="2"/>
        <v>145.47619047619048</v>
      </c>
    </row>
    <row r="35" spans="1:3">
      <c r="A35" s="3">
        <f t="shared" si="0"/>
        <v>10.5</v>
      </c>
      <c r="B35" s="3">
        <f t="shared" si="1"/>
        <v>1427.9047619047619</v>
      </c>
      <c r="C35" s="3">
        <f t="shared" si="2"/>
        <v>152.44450000000001</v>
      </c>
    </row>
    <row r="36" spans="1:3">
      <c r="A36" s="3">
        <f t="shared" si="0"/>
        <v>11</v>
      </c>
      <c r="B36" s="3">
        <f t="shared" si="1"/>
        <v>1369.7142857142858</v>
      </c>
      <c r="C36" s="3">
        <f t="shared" si="2"/>
        <v>159.38371428571426</v>
      </c>
    </row>
    <row r="37" spans="1:3">
      <c r="A37" s="3">
        <f t="shared" si="0"/>
        <v>11.5</v>
      </c>
      <c r="B37" s="3">
        <f t="shared" si="1"/>
        <v>1311.5238095238094</v>
      </c>
      <c r="C37" s="3">
        <f t="shared" si="2"/>
        <v>166.29383333333331</v>
      </c>
    </row>
    <row r="38" spans="1:3">
      <c r="A38" s="3">
        <f t="shared" si="0"/>
        <v>12</v>
      </c>
      <c r="B38" s="3">
        <f t="shared" si="1"/>
        <v>1253.3333333333333</v>
      </c>
      <c r="C38" s="3">
        <f t="shared" si="2"/>
        <v>173.17485714285712</v>
      </c>
    </row>
    <row r="39" spans="1:3">
      <c r="A39" s="3">
        <f t="shared" si="0"/>
        <v>12.5</v>
      </c>
      <c r="B39" s="3">
        <f t="shared" si="1"/>
        <v>1195.1428571428571</v>
      </c>
      <c r="C39" s="3">
        <f t="shared" si="2"/>
        <v>180.02678571428569</v>
      </c>
    </row>
    <row r="40" spans="1:3">
      <c r="A40" s="3">
        <f t="shared" si="0"/>
        <v>13</v>
      </c>
      <c r="B40" s="3">
        <f t="shared" si="1"/>
        <v>1136.9523809523807</v>
      </c>
      <c r="C40" s="3">
        <f t="shared" si="2"/>
        <v>186.84961904761906</v>
      </c>
    </row>
    <row r="41" spans="1:3">
      <c r="A41" s="3">
        <f t="shared" si="0"/>
        <v>13.5</v>
      </c>
      <c r="B41" s="3">
        <f t="shared" si="1"/>
        <v>1078.7619047619046</v>
      </c>
      <c r="C41" s="3">
        <f t="shared" si="2"/>
        <v>193.64335714285713</v>
      </c>
    </row>
    <row r="42" spans="1:3">
      <c r="A42" s="3">
        <f t="shared" si="0"/>
        <v>14</v>
      </c>
      <c r="B42" s="3">
        <f t="shared" si="1"/>
        <v>1020.5714285714286</v>
      </c>
      <c r="C42" s="3">
        <f t="shared" si="2"/>
        <v>200.40799999999999</v>
      </c>
    </row>
    <row r="43" spans="1:3">
      <c r="A43" s="3">
        <f t="shared" si="0"/>
        <v>14.5</v>
      </c>
      <c r="B43" s="3">
        <f t="shared" si="1"/>
        <v>962.38095238095229</v>
      </c>
      <c r="C43" s="3">
        <f t="shared" si="2"/>
        <v>207.14354761904761</v>
      </c>
    </row>
    <row r="44" spans="1:3">
      <c r="A44" s="3">
        <f t="shared" si="0"/>
        <v>15</v>
      </c>
      <c r="B44" s="3">
        <f t="shared" si="1"/>
        <v>904.19047619047615</v>
      </c>
      <c r="C44" s="3">
        <f t="shared" si="2"/>
        <v>213.85</v>
      </c>
    </row>
    <row r="45" spans="1:3">
      <c r="A45" s="3">
        <f t="shared" si="0"/>
        <v>15.5</v>
      </c>
      <c r="B45" s="3">
        <f t="shared" si="1"/>
        <v>846</v>
      </c>
      <c r="C45" s="3">
        <f t="shared" si="2"/>
        <v>220.52735714285714</v>
      </c>
    </row>
    <row r="46" spans="1:3">
      <c r="A46" s="3">
        <f t="shared" si="0"/>
        <v>16</v>
      </c>
      <c r="B46" s="3">
        <f t="shared" si="1"/>
        <v>787.80952380952374</v>
      </c>
      <c r="C46" s="3">
        <f t="shared" si="2"/>
        <v>227.17561904761905</v>
      </c>
    </row>
    <row r="47" spans="1:3">
      <c r="A47" s="3">
        <f t="shared" si="0"/>
        <v>16.5</v>
      </c>
      <c r="B47" s="3">
        <f t="shared" si="1"/>
        <v>729.61904761904759</v>
      </c>
      <c r="C47" s="3">
        <f t="shared" si="2"/>
        <v>233.79478571428569</v>
      </c>
    </row>
    <row r="48" spans="1:3">
      <c r="A48" s="3">
        <f t="shared" si="0"/>
        <v>17</v>
      </c>
      <c r="B48" s="3">
        <f t="shared" si="1"/>
        <v>671.42857142857133</v>
      </c>
      <c r="C48" s="3">
        <f t="shared" si="2"/>
        <v>240.38485714285713</v>
      </c>
    </row>
    <row r="49" spans="1:3">
      <c r="A49" s="3">
        <f t="shared" si="0"/>
        <v>17.5</v>
      </c>
      <c r="B49" s="3">
        <f t="shared" si="1"/>
        <v>613.2380952380953</v>
      </c>
      <c r="C49" s="3">
        <f t="shared" si="2"/>
        <v>246.94583333333333</v>
      </c>
    </row>
    <row r="50" spans="1:3">
      <c r="A50" s="2">
        <v>20</v>
      </c>
      <c r="B50" s="2">
        <f>$B$8*($B$6-2*A50)*$F$5/$F$6/10^3</f>
        <v>492.38095238095235</v>
      </c>
      <c r="C50" s="2">
        <f>($B$10*10^3-$B$8*($B$6-2*A50)^2/4)*$F$5/$F$6/10^6</f>
        <v>260.04652380952382</v>
      </c>
    </row>
    <row r="51" spans="1:3">
      <c r="A51" s="2">
        <v>25</v>
      </c>
      <c r="B51" s="2">
        <f>$B$8*($B$6-2*A51)*$F$5/$F$6/10^3</f>
        <v>470</v>
      </c>
      <c r="C51" s="2">
        <f>($B$10*10^3-$B$8*($B$6-2*A51)^2/4)*$F$5/$F$6/10^6</f>
        <v>262.4524761904762</v>
      </c>
    </row>
    <row r="52" spans="1:3">
      <c r="A52" s="2">
        <v>30</v>
      </c>
      <c r="B52" s="2">
        <f t="shared" ref="B52:B61" si="3">$B$8*($B$6-2*A52)*$F$5/$F$6/10^3</f>
        <v>447.61904761904759</v>
      </c>
      <c r="C52" s="2">
        <f t="shared" ref="C52:C58" si="4">($B$10*10^3-$B$8*($B$6-2*A52)^2/4)*$F$5/$F$6/10^6</f>
        <v>264.74652380952381</v>
      </c>
    </row>
    <row r="53" spans="1:3">
      <c r="A53" s="2">
        <v>35</v>
      </c>
      <c r="B53" s="2">
        <f t="shared" si="3"/>
        <v>425.23809523809518</v>
      </c>
      <c r="C53" s="2">
        <f t="shared" si="4"/>
        <v>266.92866666666663</v>
      </c>
    </row>
    <row r="54" spans="1:3">
      <c r="A54" s="2">
        <v>40</v>
      </c>
      <c r="B54" s="2">
        <f t="shared" si="3"/>
        <v>402.85714285714283</v>
      </c>
      <c r="C54" s="2">
        <f t="shared" si="4"/>
        <v>268.99890476190478</v>
      </c>
    </row>
    <row r="55" spans="1:3">
      <c r="A55" s="2">
        <v>45</v>
      </c>
      <c r="B55" s="2">
        <f t="shared" si="3"/>
        <v>380.47619047619048</v>
      </c>
      <c r="C55" s="2">
        <f t="shared" si="4"/>
        <v>270.9572380952381</v>
      </c>
    </row>
    <row r="56" spans="1:3">
      <c r="A56" s="2">
        <v>50</v>
      </c>
      <c r="B56" s="2">
        <f t="shared" si="3"/>
        <v>358.09523809523813</v>
      </c>
      <c r="C56" s="2">
        <f t="shared" si="4"/>
        <v>272.80366666666663</v>
      </c>
    </row>
    <row r="57" spans="1:3">
      <c r="A57" s="2">
        <v>55</v>
      </c>
      <c r="B57" s="2">
        <f t="shared" si="3"/>
        <v>335.71428571428567</v>
      </c>
      <c r="C57" s="2">
        <f t="shared" si="4"/>
        <v>274.53819047619044</v>
      </c>
    </row>
    <row r="58" spans="1:3">
      <c r="A58" s="2">
        <v>60</v>
      </c>
      <c r="B58" s="2">
        <f t="shared" si="3"/>
        <v>313.33333333333331</v>
      </c>
      <c r="C58" s="2">
        <f t="shared" si="4"/>
        <v>276.16080952380952</v>
      </c>
    </row>
    <row r="59" spans="1:3">
      <c r="A59" s="2">
        <v>65</v>
      </c>
      <c r="B59" s="2">
        <f>$B$8*($B$6-2*A59)*$F$5/$F$6/10^3</f>
        <v>290.95238095238096</v>
      </c>
      <c r="C59" s="2">
        <f>($B$10*10^3-$B$8*($B$6-2*A59)^2/4)*$F$5/$F$6/10^6</f>
        <v>277.67152380952382</v>
      </c>
    </row>
    <row r="60" spans="1:3">
      <c r="A60" s="2">
        <v>70</v>
      </c>
      <c r="B60" s="2">
        <f t="shared" si="3"/>
        <v>268.57142857142856</v>
      </c>
      <c r="C60" s="2">
        <f t="shared" ref="C60:C61" si="5">($B$10*10^3-$B$8*($B$6-2*A60)^2/4)*$F$5/$F$6/10^6</f>
        <v>279.07033333333334</v>
      </c>
    </row>
    <row r="61" spans="1:3">
      <c r="A61" s="2">
        <v>75</v>
      </c>
      <c r="B61" s="2">
        <f t="shared" si="3"/>
        <v>246.19047619047618</v>
      </c>
      <c r="C61" s="2">
        <f t="shared" si="5"/>
        <v>280.35723809523807</v>
      </c>
    </row>
    <row r="62" spans="1:3">
      <c r="A62" s="2">
        <v>80</v>
      </c>
      <c r="B62" s="2">
        <f t="shared" ref="B62" si="6">$B$8*($B$6-2*A62)*$F$5/$F$6/10^3</f>
        <v>223.8095238095238</v>
      </c>
      <c r="C62" s="2">
        <f t="shared" ref="C62" si="7">($B$10*10^3-$B$8*($B$6-2*A62)^2/4)*$F$5/$F$6/10^6</f>
        <v>281.53223809523809</v>
      </c>
    </row>
    <row r="63" spans="1:3">
      <c r="A63" s="2">
        <v>85</v>
      </c>
      <c r="B63" s="2">
        <f t="shared" ref="B63:B72" si="8">$B$8*($B$6-2*A63)*$F$5/$F$6/10^3</f>
        <v>201.42857142857142</v>
      </c>
      <c r="C63" s="2">
        <f t="shared" ref="C63:C72" si="9">($B$10*10^3-$B$8*($B$6-2*A63)^2/4)*$F$5/$F$6/10^6</f>
        <v>282.59533333333331</v>
      </c>
    </row>
    <row r="64" spans="1:3">
      <c r="A64" s="2">
        <v>90</v>
      </c>
      <c r="B64" s="2">
        <f t="shared" si="8"/>
        <v>179.04761904761907</v>
      </c>
      <c r="C64" s="2">
        <f t="shared" si="9"/>
        <v>283.54652380952382</v>
      </c>
    </row>
    <row r="65" spans="1:3">
      <c r="A65" s="2">
        <v>95</v>
      </c>
      <c r="B65" s="2">
        <f t="shared" si="8"/>
        <v>156.66666666666666</v>
      </c>
      <c r="C65" s="2">
        <f t="shared" si="9"/>
        <v>284.38580952380948</v>
      </c>
    </row>
    <row r="66" spans="1:3">
      <c r="A66" s="2">
        <v>100</v>
      </c>
      <c r="B66" s="2">
        <f t="shared" si="8"/>
        <v>134.28571428571428</v>
      </c>
      <c r="C66" s="2">
        <f t="shared" si="9"/>
        <v>285.11319047619043</v>
      </c>
    </row>
    <row r="67" spans="1:3">
      <c r="A67" s="2">
        <v>105</v>
      </c>
      <c r="B67" s="2">
        <f t="shared" si="8"/>
        <v>111.9047619047619</v>
      </c>
      <c r="C67" s="2">
        <f t="shared" si="9"/>
        <v>285.72866666666664</v>
      </c>
    </row>
    <row r="68" spans="1:3">
      <c r="A68" s="2">
        <v>110</v>
      </c>
      <c r="B68" s="2">
        <f t="shared" si="8"/>
        <v>89.523809523809533</v>
      </c>
      <c r="C68" s="2">
        <f t="shared" si="9"/>
        <v>286.23223809523807</v>
      </c>
    </row>
    <row r="69" spans="1:3">
      <c r="A69" s="2">
        <v>115</v>
      </c>
      <c r="B69" s="2">
        <f t="shared" si="8"/>
        <v>67.142857142857139</v>
      </c>
      <c r="C69" s="2">
        <f t="shared" si="9"/>
        <v>286.62390476190478</v>
      </c>
    </row>
    <row r="70" spans="1:3">
      <c r="A70" s="2">
        <v>120</v>
      </c>
      <c r="B70" s="2">
        <f t="shared" si="8"/>
        <v>44.761904761904766</v>
      </c>
      <c r="C70" s="2">
        <f t="shared" si="9"/>
        <v>286.90366666666665</v>
      </c>
    </row>
    <row r="71" spans="1:3">
      <c r="A71" s="2">
        <v>125</v>
      </c>
      <c r="B71" s="2">
        <f t="shared" si="8"/>
        <v>22.380952380952383</v>
      </c>
      <c r="C71" s="2">
        <f t="shared" si="9"/>
        <v>287.0715238095238</v>
      </c>
    </row>
    <row r="72" spans="1:3">
      <c r="A72" s="2">
        <v>130</v>
      </c>
      <c r="B72" s="2">
        <f t="shared" si="8"/>
        <v>0</v>
      </c>
      <c r="C72" s="2">
        <f t="shared" si="9"/>
        <v>287.12747619047616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72F45-ED5B-4283-B51D-685D56275F83}">
  <sheetPr codeName="Foglio7"/>
  <dimension ref="A1:W817"/>
  <sheetViews>
    <sheetView topLeftCell="B10" zoomScaleNormal="100" workbookViewId="0">
      <pane xSplit="1" ySplit="2" topLeftCell="I12" activePane="bottomRight" state="frozen"/>
      <selection activeCell="B10" sqref="B10"/>
      <selection pane="topRight" activeCell="C10" sqref="C10"/>
      <selection pane="bottomLeft" activeCell="B12" sqref="B12"/>
      <selection pane="bottomRight" activeCell="M12" sqref="M12"/>
    </sheetView>
  </sheetViews>
  <sheetFormatPr defaultColWidth="9.140625" defaultRowHeight="20.100000000000001" customHeight="1"/>
  <cols>
    <col min="1" max="1" width="9.140625" style="7"/>
    <col min="2" max="2" width="24.7109375" style="7" customWidth="1"/>
    <col min="3" max="32" width="12.7109375" style="7" customWidth="1"/>
    <col min="33" max="257" width="9.140625" style="7"/>
    <col min="258" max="258" width="24.7109375" style="7" customWidth="1"/>
    <col min="259" max="288" width="12.7109375" style="7" customWidth="1"/>
    <col min="289" max="513" width="9.140625" style="7"/>
    <col min="514" max="514" width="24.7109375" style="7" customWidth="1"/>
    <col min="515" max="544" width="12.7109375" style="7" customWidth="1"/>
    <col min="545" max="769" width="9.140625" style="7"/>
    <col min="770" max="770" width="24.7109375" style="7" customWidth="1"/>
    <col min="771" max="800" width="12.7109375" style="7" customWidth="1"/>
    <col min="801" max="1025" width="9.140625" style="7"/>
    <col min="1026" max="1026" width="24.7109375" style="7" customWidth="1"/>
    <col min="1027" max="1056" width="12.7109375" style="7" customWidth="1"/>
    <col min="1057" max="1281" width="9.140625" style="7"/>
    <col min="1282" max="1282" width="24.7109375" style="7" customWidth="1"/>
    <col min="1283" max="1312" width="12.7109375" style="7" customWidth="1"/>
    <col min="1313" max="1537" width="9.140625" style="7"/>
    <col min="1538" max="1538" width="24.7109375" style="7" customWidth="1"/>
    <col min="1539" max="1568" width="12.7109375" style="7" customWidth="1"/>
    <col min="1569" max="1793" width="9.140625" style="7"/>
    <col min="1794" max="1794" width="24.7109375" style="7" customWidth="1"/>
    <col min="1795" max="1824" width="12.7109375" style="7" customWidth="1"/>
    <col min="1825" max="2049" width="9.140625" style="7"/>
    <col min="2050" max="2050" width="24.7109375" style="7" customWidth="1"/>
    <col min="2051" max="2080" width="12.7109375" style="7" customWidth="1"/>
    <col min="2081" max="2305" width="9.140625" style="7"/>
    <col min="2306" max="2306" width="24.7109375" style="7" customWidth="1"/>
    <col min="2307" max="2336" width="12.7109375" style="7" customWidth="1"/>
    <col min="2337" max="2561" width="9.140625" style="7"/>
    <col min="2562" max="2562" width="24.7109375" style="7" customWidth="1"/>
    <col min="2563" max="2592" width="12.7109375" style="7" customWidth="1"/>
    <col min="2593" max="2817" width="9.140625" style="7"/>
    <col min="2818" max="2818" width="24.7109375" style="7" customWidth="1"/>
    <col min="2819" max="2848" width="12.7109375" style="7" customWidth="1"/>
    <col min="2849" max="3073" width="9.140625" style="7"/>
    <col min="3074" max="3074" width="24.7109375" style="7" customWidth="1"/>
    <col min="3075" max="3104" width="12.7109375" style="7" customWidth="1"/>
    <col min="3105" max="3329" width="9.140625" style="7"/>
    <col min="3330" max="3330" width="24.7109375" style="7" customWidth="1"/>
    <col min="3331" max="3360" width="12.7109375" style="7" customWidth="1"/>
    <col min="3361" max="3585" width="9.140625" style="7"/>
    <col min="3586" max="3586" width="24.7109375" style="7" customWidth="1"/>
    <col min="3587" max="3616" width="12.7109375" style="7" customWidth="1"/>
    <col min="3617" max="3841" width="9.140625" style="7"/>
    <col min="3842" max="3842" width="24.7109375" style="7" customWidth="1"/>
    <col min="3843" max="3872" width="12.7109375" style="7" customWidth="1"/>
    <col min="3873" max="4097" width="9.140625" style="7"/>
    <col min="4098" max="4098" width="24.7109375" style="7" customWidth="1"/>
    <col min="4099" max="4128" width="12.7109375" style="7" customWidth="1"/>
    <col min="4129" max="4353" width="9.140625" style="7"/>
    <col min="4354" max="4354" width="24.7109375" style="7" customWidth="1"/>
    <col min="4355" max="4384" width="12.7109375" style="7" customWidth="1"/>
    <col min="4385" max="4609" width="9.140625" style="7"/>
    <col min="4610" max="4610" width="24.7109375" style="7" customWidth="1"/>
    <col min="4611" max="4640" width="12.7109375" style="7" customWidth="1"/>
    <col min="4641" max="4865" width="9.140625" style="7"/>
    <col min="4866" max="4866" width="24.7109375" style="7" customWidth="1"/>
    <col min="4867" max="4896" width="12.7109375" style="7" customWidth="1"/>
    <col min="4897" max="5121" width="9.140625" style="7"/>
    <col min="5122" max="5122" width="24.7109375" style="7" customWidth="1"/>
    <col min="5123" max="5152" width="12.7109375" style="7" customWidth="1"/>
    <col min="5153" max="5377" width="9.140625" style="7"/>
    <col min="5378" max="5378" width="24.7109375" style="7" customWidth="1"/>
    <col min="5379" max="5408" width="12.7109375" style="7" customWidth="1"/>
    <col min="5409" max="5633" width="9.140625" style="7"/>
    <col min="5634" max="5634" width="24.7109375" style="7" customWidth="1"/>
    <col min="5635" max="5664" width="12.7109375" style="7" customWidth="1"/>
    <col min="5665" max="5889" width="9.140625" style="7"/>
    <col min="5890" max="5890" width="24.7109375" style="7" customWidth="1"/>
    <col min="5891" max="5920" width="12.7109375" style="7" customWidth="1"/>
    <col min="5921" max="6145" width="9.140625" style="7"/>
    <col min="6146" max="6146" width="24.7109375" style="7" customWidth="1"/>
    <col min="6147" max="6176" width="12.7109375" style="7" customWidth="1"/>
    <col min="6177" max="6401" width="9.140625" style="7"/>
    <col min="6402" max="6402" width="24.7109375" style="7" customWidth="1"/>
    <col min="6403" max="6432" width="12.7109375" style="7" customWidth="1"/>
    <col min="6433" max="6657" width="9.140625" style="7"/>
    <col min="6658" max="6658" width="24.7109375" style="7" customWidth="1"/>
    <col min="6659" max="6688" width="12.7109375" style="7" customWidth="1"/>
    <col min="6689" max="6913" width="9.140625" style="7"/>
    <col min="6914" max="6914" width="24.7109375" style="7" customWidth="1"/>
    <col min="6915" max="6944" width="12.7109375" style="7" customWidth="1"/>
    <col min="6945" max="7169" width="9.140625" style="7"/>
    <col min="7170" max="7170" width="24.7109375" style="7" customWidth="1"/>
    <col min="7171" max="7200" width="12.7109375" style="7" customWidth="1"/>
    <col min="7201" max="7425" width="9.140625" style="7"/>
    <col min="7426" max="7426" width="24.7109375" style="7" customWidth="1"/>
    <col min="7427" max="7456" width="12.7109375" style="7" customWidth="1"/>
    <col min="7457" max="7681" width="9.140625" style="7"/>
    <col min="7682" max="7682" width="24.7109375" style="7" customWidth="1"/>
    <col min="7683" max="7712" width="12.7109375" style="7" customWidth="1"/>
    <col min="7713" max="7937" width="9.140625" style="7"/>
    <col min="7938" max="7938" width="24.7109375" style="7" customWidth="1"/>
    <col min="7939" max="7968" width="12.7109375" style="7" customWidth="1"/>
    <col min="7969" max="8193" width="9.140625" style="7"/>
    <col min="8194" max="8194" width="24.7109375" style="7" customWidth="1"/>
    <col min="8195" max="8224" width="12.7109375" style="7" customWidth="1"/>
    <col min="8225" max="8449" width="9.140625" style="7"/>
    <col min="8450" max="8450" width="24.7109375" style="7" customWidth="1"/>
    <col min="8451" max="8480" width="12.7109375" style="7" customWidth="1"/>
    <col min="8481" max="8705" width="9.140625" style="7"/>
    <col min="8706" max="8706" width="24.7109375" style="7" customWidth="1"/>
    <col min="8707" max="8736" width="12.7109375" style="7" customWidth="1"/>
    <col min="8737" max="8961" width="9.140625" style="7"/>
    <col min="8962" max="8962" width="24.7109375" style="7" customWidth="1"/>
    <col min="8963" max="8992" width="12.7109375" style="7" customWidth="1"/>
    <col min="8993" max="9217" width="9.140625" style="7"/>
    <col min="9218" max="9218" width="24.7109375" style="7" customWidth="1"/>
    <col min="9219" max="9248" width="12.7109375" style="7" customWidth="1"/>
    <col min="9249" max="9473" width="9.140625" style="7"/>
    <col min="9474" max="9474" width="24.7109375" style="7" customWidth="1"/>
    <col min="9475" max="9504" width="12.7109375" style="7" customWidth="1"/>
    <col min="9505" max="9729" width="9.140625" style="7"/>
    <col min="9730" max="9730" width="24.7109375" style="7" customWidth="1"/>
    <col min="9731" max="9760" width="12.7109375" style="7" customWidth="1"/>
    <col min="9761" max="9985" width="9.140625" style="7"/>
    <col min="9986" max="9986" width="24.7109375" style="7" customWidth="1"/>
    <col min="9987" max="10016" width="12.7109375" style="7" customWidth="1"/>
    <col min="10017" max="10241" width="9.140625" style="7"/>
    <col min="10242" max="10242" width="24.7109375" style="7" customWidth="1"/>
    <col min="10243" max="10272" width="12.7109375" style="7" customWidth="1"/>
    <col min="10273" max="10497" width="9.140625" style="7"/>
    <col min="10498" max="10498" width="24.7109375" style="7" customWidth="1"/>
    <col min="10499" max="10528" width="12.7109375" style="7" customWidth="1"/>
    <col min="10529" max="10753" width="9.140625" style="7"/>
    <col min="10754" max="10754" width="24.7109375" style="7" customWidth="1"/>
    <col min="10755" max="10784" width="12.7109375" style="7" customWidth="1"/>
    <col min="10785" max="11009" width="9.140625" style="7"/>
    <col min="11010" max="11010" width="24.7109375" style="7" customWidth="1"/>
    <col min="11011" max="11040" width="12.7109375" style="7" customWidth="1"/>
    <col min="11041" max="11265" width="9.140625" style="7"/>
    <col min="11266" max="11266" width="24.7109375" style="7" customWidth="1"/>
    <col min="11267" max="11296" width="12.7109375" style="7" customWidth="1"/>
    <col min="11297" max="11521" width="9.140625" style="7"/>
    <col min="11522" max="11522" width="24.7109375" style="7" customWidth="1"/>
    <col min="11523" max="11552" width="12.7109375" style="7" customWidth="1"/>
    <col min="11553" max="11777" width="9.140625" style="7"/>
    <col min="11778" max="11778" width="24.7109375" style="7" customWidth="1"/>
    <col min="11779" max="11808" width="12.7109375" style="7" customWidth="1"/>
    <col min="11809" max="12033" width="9.140625" style="7"/>
    <col min="12034" max="12034" width="24.7109375" style="7" customWidth="1"/>
    <col min="12035" max="12064" width="12.7109375" style="7" customWidth="1"/>
    <col min="12065" max="12289" width="9.140625" style="7"/>
    <col min="12290" max="12290" width="24.7109375" style="7" customWidth="1"/>
    <col min="12291" max="12320" width="12.7109375" style="7" customWidth="1"/>
    <col min="12321" max="12545" width="9.140625" style="7"/>
    <col min="12546" max="12546" width="24.7109375" style="7" customWidth="1"/>
    <col min="12547" max="12576" width="12.7109375" style="7" customWidth="1"/>
    <col min="12577" max="12801" width="9.140625" style="7"/>
    <col min="12802" max="12802" width="24.7109375" style="7" customWidth="1"/>
    <col min="12803" max="12832" width="12.7109375" style="7" customWidth="1"/>
    <col min="12833" max="13057" width="9.140625" style="7"/>
    <col min="13058" max="13058" width="24.7109375" style="7" customWidth="1"/>
    <col min="13059" max="13088" width="12.7109375" style="7" customWidth="1"/>
    <col min="13089" max="13313" width="9.140625" style="7"/>
    <col min="13314" max="13314" width="24.7109375" style="7" customWidth="1"/>
    <col min="13315" max="13344" width="12.7109375" style="7" customWidth="1"/>
    <col min="13345" max="13569" width="9.140625" style="7"/>
    <col min="13570" max="13570" width="24.7109375" style="7" customWidth="1"/>
    <col min="13571" max="13600" width="12.7109375" style="7" customWidth="1"/>
    <col min="13601" max="13825" width="9.140625" style="7"/>
    <col min="13826" max="13826" width="24.7109375" style="7" customWidth="1"/>
    <col min="13827" max="13856" width="12.7109375" style="7" customWidth="1"/>
    <col min="13857" max="14081" width="9.140625" style="7"/>
    <col min="14082" max="14082" width="24.7109375" style="7" customWidth="1"/>
    <col min="14083" max="14112" width="12.7109375" style="7" customWidth="1"/>
    <col min="14113" max="14337" width="9.140625" style="7"/>
    <col min="14338" max="14338" width="24.7109375" style="7" customWidth="1"/>
    <col min="14339" max="14368" width="12.7109375" style="7" customWidth="1"/>
    <col min="14369" max="14593" width="9.140625" style="7"/>
    <col min="14594" max="14594" width="24.7109375" style="7" customWidth="1"/>
    <col min="14595" max="14624" width="12.7109375" style="7" customWidth="1"/>
    <col min="14625" max="14849" width="9.140625" style="7"/>
    <col min="14850" max="14850" width="24.7109375" style="7" customWidth="1"/>
    <col min="14851" max="14880" width="12.7109375" style="7" customWidth="1"/>
    <col min="14881" max="15105" width="9.140625" style="7"/>
    <col min="15106" max="15106" width="24.7109375" style="7" customWidth="1"/>
    <col min="15107" max="15136" width="12.7109375" style="7" customWidth="1"/>
    <col min="15137" max="15361" width="9.140625" style="7"/>
    <col min="15362" max="15362" width="24.7109375" style="7" customWidth="1"/>
    <col min="15363" max="15392" width="12.7109375" style="7" customWidth="1"/>
    <col min="15393" max="15617" width="9.140625" style="7"/>
    <col min="15618" max="15618" width="24.7109375" style="7" customWidth="1"/>
    <col min="15619" max="15648" width="12.7109375" style="7" customWidth="1"/>
    <col min="15649" max="15873" width="9.140625" style="7"/>
    <col min="15874" max="15874" width="24.7109375" style="7" customWidth="1"/>
    <col min="15875" max="15904" width="12.7109375" style="7" customWidth="1"/>
    <col min="15905" max="16129" width="9.140625" style="7"/>
    <col min="16130" max="16130" width="24.7109375" style="7" customWidth="1"/>
    <col min="16131" max="16160" width="12.7109375" style="7" customWidth="1"/>
    <col min="16161" max="16384" width="9.140625" style="7"/>
  </cols>
  <sheetData>
    <row r="1" spans="1:23" ht="20.100000000000001" customHeight="1" thickBot="1"/>
    <row r="2" spans="1:23" ht="20.100000000000001" customHeight="1">
      <c r="B2" s="8" t="s">
        <v>16</v>
      </c>
      <c r="C2" s="9">
        <v>1.05</v>
      </c>
    </row>
    <row r="3" spans="1:23" ht="20.100000000000001" customHeight="1" thickBot="1">
      <c r="B3" s="10" t="s">
        <v>17</v>
      </c>
      <c r="C3" s="11">
        <v>1.05</v>
      </c>
    </row>
    <row r="4" spans="1:23" ht="20.100000000000001" customHeight="1" thickBot="1"/>
    <row r="5" spans="1:23" ht="20.100000000000001" customHeight="1" thickTop="1" thickBot="1">
      <c r="B5" s="12" t="s">
        <v>18</v>
      </c>
      <c r="C5" s="13" t="s">
        <v>19</v>
      </c>
      <c r="D5" s="14">
        <v>360</v>
      </c>
      <c r="H5" s="15"/>
      <c r="I5" s="15"/>
      <c r="J5" s="15"/>
    </row>
    <row r="6" spans="1:23" ht="20.100000000000001" customHeight="1" thickTop="1">
      <c r="B6" s="16" t="s">
        <v>20</v>
      </c>
      <c r="C6" s="17">
        <f>IF(D5=360,235,IF(D5=430,275,IF(D5=510,355,"")))</f>
        <v>235</v>
      </c>
      <c r="D6" s="18" t="s">
        <v>21</v>
      </c>
    </row>
    <row r="7" spans="1:23" ht="20.100000000000001" customHeight="1" thickBot="1">
      <c r="B7" s="19" t="s">
        <v>22</v>
      </c>
      <c r="C7" s="20">
        <f>C6/SQRT(3)</f>
        <v>135.67731325956206</v>
      </c>
      <c r="D7" s="21" t="s">
        <v>21</v>
      </c>
    </row>
    <row r="9" spans="1:23" ht="20.100000000000001" customHeight="1" thickBot="1">
      <c r="B9" s="7">
        <v>1</v>
      </c>
      <c r="C9" s="7">
        <v>2</v>
      </c>
      <c r="D9" s="7">
        <v>3</v>
      </c>
      <c r="E9" s="7">
        <v>4</v>
      </c>
      <c r="F9" s="7">
        <v>5</v>
      </c>
      <c r="H9" s="7">
        <v>6</v>
      </c>
      <c r="J9" s="7">
        <v>7</v>
      </c>
      <c r="K9" s="22">
        <v>8</v>
      </c>
      <c r="L9" s="7">
        <v>9</v>
      </c>
      <c r="M9" s="7">
        <v>10</v>
      </c>
      <c r="N9" s="7">
        <v>11</v>
      </c>
      <c r="S9" s="22">
        <v>12</v>
      </c>
      <c r="T9" s="22">
        <v>13</v>
      </c>
      <c r="U9" s="22">
        <v>14</v>
      </c>
      <c r="V9" s="22">
        <v>15</v>
      </c>
      <c r="W9" s="7">
        <v>16</v>
      </c>
    </row>
    <row r="10" spans="1:23" ht="20.100000000000001" customHeight="1">
      <c r="A10" s="23"/>
      <c r="B10" s="65" t="s">
        <v>23</v>
      </c>
      <c r="C10" s="24" t="s">
        <v>1</v>
      </c>
      <c r="D10" s="24" t="s">
        <v>24</v>
      </c>
      <c r="E10" s="24" t="s">
        <v>25</v>
      </c>
      <c r="F10" s="24" t="s">
        <v>26</v>
      </c>
      <c r="G10" s="24" t="s">
        <v>27</v>
      </c>
      <c r="H10" s="24" t="s">
        <v>28</v>
      </c>
      <c r="I10" s="24" t="s">
        <v>29</v>
      </c>
      <c r="J10" s="24" t="s">
        <v>30</v>
      </c>
      <c r="K10" s="24" t="s">
        <v>31</v>
      </c>
      <c r="L10" s="24" t="s">
        <v>32</v>
      </c>
      <c r="M10" s="25" t="s">
        <v>33</v>
      </c>
      <c r="N10" s="24" t="s">
        <v>34</v>
      </c>
      <c r="O10" s="24" t="s">
        <v>35</v>
      </c>
      <c r="P10" s="24" t="s">
        <v>36</v>
      </c>
      <c r="Q10" s="25" t="s">
        <v>37</v>
      </c>
      <c r="R10" s="26" t="s">
        <v>38</v>
      </c>
    </row>
    <row r="11" spans="1:23" ht="20.100000000000001" customHeight="1" thickBot="1">
      <c r="A11" s="27"/>
      <c r="B11" s="66"/>
      <c r="C11" s="28" t="s">
        <v>3</v>
      </c>
      <c r="D11" s="28" t="s">
        <v>3</v>
      </c>
      <c r="E11" s="28" t="s">
        <v>3</v>
      </c>
      <c r="F11" s="28" t="s">
        <v>3</v>
      </c>
      <c r="G11" s="28" t="s">
        <v>3</v>
      </c>
      <c r="H11" s="28" t="s">
        <v>39</v>
      </c>
      <c r="I11" s="28" t="s">
        <v>39</v>
      </c>
      <c r="J11" s="28" t="s">
        <v>39</v>
      </c>
      <c r="K11" s="28" t="s">
        <v>40</v>
      </c>
      <c r="L11" s="28" t="s">
        <v>41</v>
      </c>
      <c r="M11" s="28" t="s">
        <v>42</v>
      </c>
      <c r="N11" s="28" t="s">
        <v>41</v>
      </c>
      <c r="O11" s="28" t="s">
        <v>40</v>
      </c>
      <c r="P11" s="28" t="s">
        <v>41</v>
      </c>
      <c r="Q11" s="28" t="s">
        <v>42</v>
      </c>
      <c r="R11" s="29" t="s">
        <v>41</v>
      </c>
    </row>
    <row r="12" spans="1:23" ht="20.100000000000001" customHeight="1">
      <c r="A12" s="30">
        <v>1</v>
      </c>
      <c r="B12" s="31" t="s">
        <v>43</v>
      </c>
      <c r="C12" s="32">
        <v>80</v>
      </c>
      <c r="D12" s="32">
        <v>46</v>
      </c>
      <c r="E12" s="33">
        <v>3.8</v>
      </c>
      <c r="F12" s="33">
        <v>5.2</v>
      </c>
      <c r="G12" s="33">
        <v>5</v>
      </c>
      <c r="H12" s="34"/>
      <c r="I12" s="34"/>
      <c r="J12" s="35">
        <v>7.64</v>
      </c>
      <c r="K12" s="36">
        <v>8.49</v>
      </c>
      <c r="L12" s="33">
        <v>3.6913043478260872</v>
      </c>
      <c r="M12" s="35">
        <v>1.0541615362469918</v>
      </c>
      <c r="N12" s="32">
        <v>5.8</v>
      </c>
      <c r="O12" s="36">
        <v>80.099999999999994</v>
      </c>
      <c r="P12" s="33">
        <v>20.024999999999999</v>
      </c>
      <c r="Q12" s="35">
        <v>3.2379458293364447</v>
      </c>
      <c r="R12" s="37">
        <v>23.2</v>
      </c>
    </row>
    <row r="13" spans="1:23" ht="20.100000000000001" customHeight="1">
      <c r="A13" s="30">
        <v>1</v>
      </c>
      <c r="B13" s="31" t="s">
        <v>44</v>
      </c>
      <c r="C13" s="32">
        <v>100</v>
      </c>
      <c r="D13" s="32">
        <v>55</v>
      </c>
      <c r="E13" s="33">
        <v>4.0999999999999996</v>
      </c>
      <c r="F13" s="33">
        <v>5.7</v>
      </c>
      <c r="G13" s="33">
        <v>7</v>
      </c>
      <c r="H13" s="34"/>
      <c r="I13" s="34"/>
      <c r="J13" s="35">
        <v>10.3</v>
      </c>
      <c r="K13" s="36">
        <v>15.9</v>
      </c>
      <c r="L13" s="33">
        <v>3.18</v>
      </c>
      <c r="M13" s="35">
        <v>1.242452944939304</v>
      </c>
      <c r="N13" s="32">
        <v>9.15</v>
      </c>
      <c r="O13" s="36">
        <v>171</v>
      </c>
      <c r="P13" s="33">
        <v>34.200000000000003</v>
      </c>
      <c r="Q13" s="35">
        <v>4.0745480421235456</v>
      </c>
      <c r="R13" s="37">
        <v>39.409999999999997</v>
      </c>
    </row>
    <row r="14" spans="1:23" ht="20.100000000000001" customHeight="1">
      <c r="A14" s="30">
        <v>3</v>
      </c>
      <c r="B14" s="38" t="s">
        <v>45</v>
      </c>
      <c r="C14" s="39">
        <v>120</v>
      </c>
      <c r="D14" s="39">
        <v>64</v>
      </c>
      <c r="E14" s="40">
        <v>4.4000000000000004</v>
      </c>
      <c r="F14" s="40">
        <v>6.3</v>
      </c>
      <c r="G14" s="40">
        <v>7</v>
      </c>
      <c r="H14" s="34"/>
      <c r="I14" s="41"/>
      <c r="J14" s="42">
        <v>13.2</v>
      </c>
      <c r="K14" s="43">
        <v>27.7</v>
      </c>
      <c r="L14" s="40">
        <v>4.6166666666666663</v>
      </c>
      <c r="M14" s="35">
        <v>1.4486148033500308</v>
      </c>
      <c r="N14" s="42">
        <v>13.58</v>
      </c>
      <c r="O14" s="43">
        <v>318</v>
      </c>
      <c r="P14" s="40">
        <v>53</v>
      </c>
      <c r="Q14" s="35">
        <v>4.9082490860702146</v>
      </c>
      <c r="R14" s="44">
        <v>60.73</v>
      </c>
    </row>
    <row r="15" spans="1:23" ht="20.100000000000001" customHeight="1">
      <c r="A15" s="30">
        <v>4</v>
      </c>
      <c r="B15" s="38" t="s">
        <v>46</v>
      </c>
      <c r="C15" s="39">
        <v>140</v>
      </c>
      <c r="D15" s="39">
        <v>73</v>
      </c>
      <c r="E15" s="40">
        <v>4.7</v>
      </c>
      <c r="F15" s="40">
        <v>6.9</v>
      </c>
      <c r="G15" s="40">
        <v>7</v>
      </c>
      <c r="H15" s="34"/>
      <c r="I15" s="41"/>
      <c r="J15" s="42">
        <v>16.399999999999999</v>
      </c>
      <c r="K15" s="43">
        <v>44.9</v>
      </c>
      <c r="L15" s="40">
        <v>6.4142857142857137</v>
      </c>
      <c r="M15" s="35">
        <v>1.6546313420362799</v>
      </c>
      <c r="N15" s="42">
        <v>19.25</v>
      </c>
      <c r="O15" s="43">
        <v>541</v>
      </c>
      <c r="P15" s="40">
        <v>77.285714285714292</v>
      </c>
      <c r="Q15" s="35">
        <v>5.7435010993338187</v>
      </c>
      <c r="R15" s="44">
        <v>88.34</v>
      </c>
    </row>
    <row r="16" spans="1:23" ht="20.100000000000001" customHeight="1">
      <c r="A16" s="30">
        <v>5</v>
      </c>
      <c r="B16" s="38" t="s">
        <v>47</v>
      </c>
      <c r="C16" s="39">
        <v>160</v>
      </c>
      <c r="D16" s="39">
        <v>82</v>
      </c>
      <c r="E16" s="40">
        <v>5</v>
      </c>
      <c r="F16" s="40">
        <v>7.4</v>
      </c>
      <c r="G16" s="40">
        <v>9</v>
      </c>
      <c r="H16" s="34"/>
      <c r="I16" s="41"/>
      <c r="J16" s="42">
        <v>20.100000000000001</v>
      </c>
      <c r="K16" s="43">
        <v>68.3</v>
      </c>
      <c r="L16" s="40">
        <v>8.5374999999999996</v>
      </c>
      <c r="M16" s="35">
        <v>1.8433691844686879</v>
      </c>
      <c r="N16" s="42">
        <v>26.1</v>
      </c>
      <c r="O16" s="43">
        <v>869</v>
      </c>
      <c r="P16" s="40">
        <v>108.625</v>
      </c>
      <c r="Q16" s="35">
        <v>6.5752437860334227</v>
      </c>
      <c r="R16" s="45">
        <v>123.9</v>
      </c>
    </row>
    <row r="17" spans="1:18" ht="20.100000000000001" customHeight="1">
      <c r="A17" s="30">
        <v>6</v>
      </c>
      <c r="B17" s="38" t="s">
        <v>48</v>
      </c>
      <c r="C17" s="39">
        <v>180</v>
      </c>
      <c r="D17" s="39">
        <v>91</v>
      </c>
      <c r="E17" s="40">
        <v>5.3</v>
      </c>
      <c r="F17" s="40">
        <v>8</v>
      </c>
      <c r="G17" s="40">
        <v>9</v>
      </c>
      <c r="H17" s="34"/>
      <c r="I17" s="41"/>
      <c r="J17" s="42">
        <v>24</v>
      </c>
      <c r="K17" s="43">
        <v>101</v>
      </c>
      <c r="L17" s="40">
        <v>11.222222222222221</v>
      </c>
      <c r="M17" s="35">
        <v>2.0514222708485286</v>
      </c>
      <c r="N17" s="42">
        <v>34.6</v>
      </c>
      <c r="O17" s="43">
        <v>1317</v>
      </c>
      <c r="P17" s="40">
        <v>146.33333333333334</v>
      </c>
      <c r="Q17" s="35">
        <v>7.4077661950145268</v>
      </c>
      <c r="R17" s="45">
        <v>166.4</v>
      </c>
    </row>
    <row r="18" spans="1:18" ht="20.100000000000001" customHeight="1">
      <c r="A18" s="30">
        <v>7</v>
      </c>
      <c r="B18" s="38" t="s">
        <v>49</v>
      </c>
      <c r="C18" s="39">
        <v>200</v>
      </c>
      <c r="D18" s="39">
        <v>100</v>
      </c>
      <c r="E18" s="40">
        <v>5.6</v>
      </c>
      <c r="F18" s="40">
        <v>8.5</v>
      </c>
      <c r="G18" s="40">
        <v>12</v>
      </c>
      <c r="H18" s="34"/>
      <c r="I18" s="41"/>
      <c r="J18" s="42">
        <v>28.5</v>
      </c>
      <c r="K18" s="43">
        <v>142</v>
      </c>
      <c r="L18" s="40">
        <v>14.2</v>
      </c>
      <c r="M18" s="35">
        <v>2.2321416040096733</v>
      </c>
      <c r="N18" s="42">
        <v>44.61</v>
      </c>
      <c r="O18" s="43">
        <v>1943</v>
      </c>
      <c r="P18" s="40">
        <v>194.3</v>
      </c>
      <c r="Q18" s="35">
        <v>8.2568419263354702</v>
      </c>
      <c r="R18" s="45">
        <v>220.6</v>
      </c>
    </row>
    <row r="19" spans="1:18" ht="20.100000000000001" customHeight="1">
      <c r="A19" s="30">
        <v>8</v>
      </c>
      <c r="B19" s="38" t="s">
        <v>50</v>
      </c>
      <c r="C19" s="39">
        <v>220</v>
      </c>
      <c r="D19" s="39">
        <v>110</v>
      </c>
      <c r="E19" s="40">
        <v>5.9</v>
      </c>
      <c r="F19" s="40">
        <v>9.1999999999999993</v>
      </c>
      <c r="G19" s="40">
        <v>12</v>
      </c>
      <c r="H19" s="34"/>
      <c r="I19" s="41"/>
      <c r="J19" s="42">
        <v>33.4</v>
      </c>
      <c r="K19" s="43">
        <v>205</v>
      </c>
      <c r="L19" s="40">
        <v>18.636363636363637</v>
      </c>
      <c r="M19" s="35">
        <v>2.4774431478639833</v>
      </c>
      <c r="N19" s="42">
        <v>58.11</v>
      </c>
      <c r="O19" s="43">
        <v>2772</v>
      </c>
      <c r="P19" s="40">
        <v>252</v>
      </c>
      <c r="Q19" s="35">
        <v>9.1101049377077921</v>
      </c>
      <c r="R19" s="45">
        <v>285.39999999999998</v>
      </c>
    </row>
    <row r="20" spans="1:18" ht="20.100000000000001" customHeight="1">
      <c r="A20" s="30">
        <v>9</v>
      </c>
      <c r="B20" s="38" t="s">
        <v>51</v>
      </c>
      <c r="C20" s="39">
        <v>240</v>
      </c>
      <c r="D20" s="39">
        <v>120</v>
      </c>
      <c r="E20" s="40">
        <v>6.2</v>
      </c>
      <c r="F20" s="40">
        <v>9.8000000000000007</v>
      </c>
      <c r="G20" s="40">
        <v>15</v>
      </c>
      <c r="H20" s="34"/>
      <c r="I20" s="41"/>
      <c r="J20" s="42">
        <v>39.1</v>
      </c>
      <c r="K20" s="43">
        <v>284</v>
      </c>
      <c r="L20" s="40">
        <v>23.666666666666668</v>
      </c>
      <c r="M20" s="35">
        <v>2.6950746019311644</v>
      </c>
      <c r="N20" s="42">
        <v>73.92</v>
      </c>
      <c r="O20" s="43">
        <v>3892</v>
      </c>
      <c r="P20" s="40">
        <v>324.33333333333331</v>
      </c>
      <c r="Q20" s="35">
        <v>9.9769555448410223</v>
      </c>
      <c r="R20" s="45">
        <v>366.6</v>
      </c>
    </row>
    <row r="21" spans="1:18" ht="20.100000000000001" customHeight="1">
      <c r="A21" s="30">
        <v>10</v>
      </c>
      <c r="B21" s="38" t="s">
        <v>52</v>
      </c>
      <c r="C21" s="39">
        <v>270</v>
      </c>
      <c r="D21" s="39">
        <v>135</v>
      </c>
      <c r="E21" s="40">
        <v>6.6</v>
      </c>
      <c r="F21" s="40">
        <v>10.199999999999999</v>
      </c>
      <c r="G21" s="40">
        <v>15</v>
      </c>
      <c r="H21" s="34"/>
      <c r="I21" s="41"/>
      <c r="J21" s="42">
        <v>45.9</v>
      </c>
      <c r="K21" s="43">
        <v>420</v>
      </c>
      <c r="L21" s="40">
        <v>31.111111111111111</v>
      </c>
      <c r="M21" s="35">
        <v>3.0249507099101005</v>
      </c>
      <c r="N21" s="42">
        <v>96.95</v>
      </c>
      <c r="O21" s="43">
        <v>5790</v>
      </c>
      <c r="P21" s="40">
        <v>428.88888888888891</v>
      </c>
      <c r="Q21" s="35">
        <v>11.231375287544852</v>
      </c>
      <c r="R21" s="45">
        <v>484</v>
      </c>
    </row>
    <row r="22" spans="1:18" ht="20.100000000000001" customHeight="1">
      <c r="A22" s="30">
        <v>11</v>
      </c>
      <c r="B22" s="38" t="s">
        <v>53</v>
      </c>
      <c r="C22" s="39">
        <v>300</v>
      </c>
      <c r="D22" s="39">
        <v>150</v>
      </c>
      <c r="E22" s="40">
        <v>7.1</v>
      </c>
      <c r="F22" s="40">
        <v>10.7</v>
      </c>
      <c r="G22" s="40">
        <v>15</v>
      </c>
      <c r="H22" s="34"/>
      <c r="I22" s="41"/>
      <c r="J22" s="42">
        <v>53.8</v>
      </c>
      <c r="K22" s="43">
        <v>604</v>
      </c>
      <c r="L22" s="40">
        <v>40.266666666666666</v>
      </c>
      <c r="M22" s="35">
        <v>3.3506366259647593</v>
      </c>
      <c r="N22" s="40">
        <v>125.2</v>
      </c>
      <c r="O22" s="43">
        <v>8356</v>
      </c>
      <c r="P22" s="40">
        <v>557.06666666666672</v>
      </c>
      <c r="Q22" s="35">
        <v>12.462583405141629</v>
      </c>
      <c r="R22" s="45">
        <v>628.4</v>
      </c>
    </row>
    <row r="23" spans="1:18" ht="20.100000000000001" customHeight="1">
      <c r="A23" s="30">
        <v>12</v>
      </c>
      <c r="B23" s="38" t="s">
        <v>54</v>
      </c>
      <c r="C23" s="39">
        <v>330</v>
      </c>
      <c r="D23" s="39">
        <v>160</v>
      </c>
      <c r="E23" s="40">
        <v>7.5</v>
      </c>
      <c r="F23" s="40">
        <v>11.5</v>
      </c>
      <c r="G23" s="40">
        <v>18</v>
      </c>
      <c r="H23" s="34"/>
      <c r="I23" s="41"/>
      <c r="J23" s="42">
        <v>62.6</v>
      </c>
      <c r="K23" s="43">
        <v>788</v>
      </c>
      <c r="L23" s="40">
        <v>47.757575757575758</v>
      </c>
      <c r="M23" s="35">
        <v>3.5479373479417768</v>
      </c>
      <c r="N23" s="40">
        <v>153.69999999999999</v>
      </c>
      <c r="O23" s="43">
        <v>11770</v>
      </c>
      <c r="P23" s="40">
        <v>713.33333333333337</v>
      </c>
      <c r="Q23" s="35">
        <v>13.712008216489425</v>
      </c>
      <c r="R23" s="45">
        <v>804.3</v>
      </c>
    </row>
    <row r="24" spans="1:18" ht="20.100000000000001" customHeight="1">
      <c r="A24" s="30">
        <v>13</v>
      </c>
      <c r="B24" s="38" t="s">
        <v>55</v>
      </c>
      <c r="C24" s="39">
        <v>360</v>
      </c>
      <c r="D24" s="39">
        <v>170</v>
      </c>
      <c r="E24" s="40">
        <v>8</v>
      </c>
      <c r="F24" s="40">
        <v>12.7</v>
      </c>
      <c r="G24" s="40">
        <v>18</v>
      </c>
      <c r="H24" s="34"/>
      <c r="I24" s="41"/>
      <c r="J24" s="42">
        <v>72.7</v>
      </c>
      <c r="K24" s="43">
        <v>1043</v>
      </c>
      <c r="L24" s="40">
        <v>57.944444444444443</v>
      </c>
      <c r="M24" s="35">
        <v>3.7876945476430435</v>
      </c>
      <c r="N24" s="40">
        <v>191.1</v>
      </c>
      <c r="O24" s="43">
        <v>16270</v>
      </c>
      <c r="P24" s="40">
        <v>903.88888888888891</v>
      </c>
      <c r="Q24" s="35">
        <v>14.959826992945876</v>
      </c>
      <c r="R24" s="46">
        <v>1019</v>
      </c>
    </row>
    <row r="25" spans="1:18" ht="20.100000000000001" customHeight="1">
      <c r="A25" s="30">
        <v>14</v>
      </c>
      <c r="B25" s="38" t="s">
        <v>56</v>
      </c>
      <c r="C25" s="39">
        <v>400</v>
      </c>
      <c r="D25" s="39">
        <v>180</v>
      </c>
      <c r="E25" s="40">
        <v>8.6</v>
      </c>
      <c r="F25" s="40">
        <v>13.5</v>
      </c>
      <c r="G25" s="40">
        <v>21</v>
      </c>
      <c r="H25" s="34"/>
      <c r="I25" s="41"/>
      <c r="J25" s="42">
        <v>84.5</v>
      </c>
      <c r="K25" s="43">
        <v>1318</v>
      </c>
      <c r="L25" s="40">
        <v>65.900000000000006</v>
      </c>
      <c r="M25" s="35">
        <v>3.9493838932287497</v>
      </c>
      <c r="N25" s="40">
        <v>229</v>
      </c>
      <c r="O25" s="43">
        <v>23130</v>
      </c>
      <c r="P25" s="40">
        <v>1156.5</v>
      </c>
      <c r="Q25" s="35">
        <v>16.544721534401464</v>
      </c>
      <c r="R25" s="46">
        <v>1307</v>
      </c>
    </row>
    <row r="26" spans="1:18" ht="20.100000000000001" customHeight="1">
      <c r="A26" s="30">
        <v>15</v>
      </c>
      <c r="B26" s="38" t="s">
        <v>57</v>
      </c>
      <c r="C26" s="39">
        <v>450</v>
      </c>
      <c r="D26" s="39">
        <v>190</v>
      </c>
      <c r="E26" s="40">
        <v>9.4</v>
      </c>
      <c r="F26" s="40">
        <v>14.6</v>
      </c>
      <c r="G26" s="40">
        <v>21</v>
      </c>
      <c r="H26" s="34"/>
      <c r="I26" s="41"/>
      <c r="J26" s="42">
        <v>98.8</v>
      </c>
      <c r="K26" s="43">
        <v>1676</v>
      </c>
      <c r="L26" s="40">
        <v>74.488888888888894</v>
      </c>
      <c r="M26" s="35">
        <v>4.1186845901375406</v>
      </c>
      <c r="N26" s="40">
        <v>276.39999999999998</v>
      </c>
      <c r="O26" s="43">
        <v>33740</v>
      </c>
      <c r="P26" s="40">
        <v>1499.5555555555557</v>
      </c>
      <c r="Q26" s="35">
        <v>18.479663841869581</v>
      </c>
      <c r="R26" s="46">
        <v>1702</v>
      </c>
    </row>
    <row r="27" spans="1:18" ht="20.100000000000001" customHeight="1">
      <c r="A27" s="30">
        <v>16</v>
      </c>
      <c r="B27" s="38" t="s">
        <v>58</v>
      </c>
      <c r="C27" s="39">
        <v>500</v>
      </c>
      <c r="D27" s="39">
        <v>200</v>
      </c>
      <c r="E27" s="40">
        <v>10.199999999999999</v>
      </c>
      <c r="F27" s="40">
        <v>16</v>
      </c>
      <c r="G27" s="40">
        <v>21</v>
      </c>
      <c r="H27" s="34"/>
      <c r="I27" s="41"/>
      <c r="J27" s="42">
        <v>115.5</v>
      </c>
      <c r="K27" s="43">
        <v>2142</v>
      </c>
      <c r="L27" s="40">
        <v>85.68</v>
      </c>
      <c r="M27" s="35">
        <v>4.3064433753916402</v>
      </c>
      <c r="N27" s="40">
        <v>335.9</v>
      </c>
      <c r="O27" s="43">
        <v>48200</v>
      </c>
      <c r="P27" s="40">
        <v>1928</v>
      </c>
      <c r="Q27" s="35">
        <v>20.428314108511678</v>
      </c>
      <c r="R27" s="46">
        <v>2194</v>
      </c>
    </row>
    <row r="28" spans="1:18" ht="20.100000000000001" customHeight="1">
      <c r="A28" s="30">
        <v>17</v>
      </c>
      <c r="B28" s="38" t="s">
        <v>59</v>
      </c>
      <c r="C28" s="39">
        <v>550</v>
      </c>
      <c r="D28" s="39">
        <v>210</v>
      </c>
      <c r="E28" s="40">
        <v>11.1</v>
      </c>
      <c r="F28" s="40">
        <v>17.2</v>
      </c>
      <c r="G28" s="40">
        <v>24</v>
      </c>
      <c r="H28" s="34"/>
      <c r="I28" s="41"/>
      <c r="J28" s="42">
        <v>134.4</v>
      </c>
      <c r="K28" s="43">
        <v>2668</v>
      </c>
      <c r="L28" s="40">
        <v>97.018181818181816</v>
      </c>
      <c r="M28" s="35">
        <v>4.4554674812179336</v>
      </c>
      <c r="N28" s="40">
        <v>400.5</v>
      </c>
      <c r="O28" s="43">
        <v>67120</v>
      </c>
      <c r="P28" s="40">
        <v>2440.7272727272725</v>
      </c>
      <c r="Q28" s="35">
        <v>22.347365882912506</v>
      </c>
      <c r="R28" s="46">
        <v>2787</v>
      </c>
    </row>
    <row r="29" spans="1:18" ht="20.100000000000001" customHeight="1" thickBot="1">
      <c r="A29" s="47">
        <v>18</v>
      </c>
      <c r="B29" s="48" t="s">
        <v>60</v>
      </c>
      <c r="C29" s="49">
        <v>600</v>
      </c>
      <c r="D29" s="49">
        <v>220</v>
      </c>
      <c r="E29" s="50">
        <v>12</v>
      </c>
      <c r="F29" s="50">
        <v>19</v>
      </c>
      <c r="G29" s="50">
        <v>24</v>
      </c>
      <c r="H29" s="34"/>
      <c r="I29" s="51"/>
      <c r="J29" s="52">
        <v>156</v>
      </c>
      <c r="K29" s="53">
        <v>3387</v>
      </c>
      <c r="L29" s="50">
        <v>112.9</v>
      </c>
      <c r="M29" s="54">
        <v>4.6595641922328381</v>
      </c>
      <c r="N29" s="50">
        <v>485.6</v>
      </c>
      <c r="O29" s="53">
        <v>92080</v>
      </c>
      <c r="P29" s="50">
        <v>3069.3333333333335</v>
      </c>
      <c r="Q29" s="54">
        <v>24.295193151247229</v>
      </c>
      <c r="R29" s="55">
        <v>3512</v>
      </c>
    </row>
    <row r="30" spans="1:18" ht="20.100000000000001" customHeight="1">
      <c r="A30" s="30"/>
      <c r="B30" s="12" t="s">
        <v>61</v>
      </c>
      <c r="C30" s="56">
        <v>96</v>
      </c>
      <c r="D30" s="56">
        <v>100</v>
      </c>
      <c r="E30" s="57">
        <v>5</v>
      </c>
      <c r="F30" s="57">
        <v>8</v>
      </c>
      <c r="G30" s="40">
        <v>12</v>
      </c>
      <c r="H30" s="58"/>
      <c r="I30" s="58"/>
      <c r="J30" s="59">
        <v>21.24</v>
      </c>
      <c r="K30" s="60">
        <v>133.80000000000001</v>
      </c>
      <c r="L30" s="57">
        <v>26.76</v>
      </c>
      <c r="M30" s="59">
        <v>2.5098675320121155</v>
      </c>
      <c r="N30" s="57">
        <v>41.14</v>
      </c>
      <c r="O30" s="60">
        <v>349.2</v>
      </c>
      <c r="P30" s="57">
        <v>72.75</v>
      </c>
      <c r="Q30" s="59">
        <v>4.0547105896847553</v>
      </c>
      <c r="R30" s="61">
        <v>83.01</v>
      </c>
    </row>
    <row r="31" spans="1:18" ht="20.100000000000001" customHeight="1">
      <c r="A31" s="30"/>
      <c r="B31" s="16" t="s">
        <v>62</v>
      </c>
      <c r="C31" s="39">
        <v>100</v>
      </c>
      <c r="D31" s="39">
        <v>100</v>
      </c>
      <c r="E31" s="40">
        <v>6</v>
      </c>
      <c r="F31" s="40">
        <v>10</v>
      </c>
      <c r="G31" s="40">
        <v>12</v>
      </c>
      <c r="H31" s="34"/>
      <c r="I31" s="41"/>
      <c r="J31" s="42">
        <v>26.04</v>
      </c>
      <c r="K31" s="43">
        <v>167.3</v>
      </c>
      <c r="L31" s="40">
        <v>33.46</v>
      </c>
      <c r="M31" s="35">
        <v>2.5347053443735228</v>
      </c>
      <c r="N31" s="40">
        <v>51.42</v>
      </c>
      <c r="O31" s="43">
        <v>449.5</v>
      </c>
      <c r="P31" s="40">
        <v>89.9</v>
      </c>
      <c r="Q31" s="35">
        <v>4.154744849194083</v>
      </c>
      <c r="R31" s="45">
        <v>104.2</v>
      </c>
    </row>
    <row r="32" spans="1:18" ht="20.100000000000001" customHeight="1">
      <c r="A32" s="30"/>
      <c r="B32" s="16" t="s">
        <v>63</v>
      </c>
      <c r="C32" s="39">
        <v>120</v>
      </c>
      <c r="D32" s="39">
        <v>106</v>
      </c>
      <c r="E32" s="40">
        <v>12</v>
      </c>
      <c r="F32" s="40">
        <v>20</v>
      </c>
      <c r="G32" s="40">
        <v>12</v>
      </c>
      <c r="H32" s="34"/>
      <c r="I32" s="41"/>
      <c r="J32" s="42">
        <v>53.24</v>
      </c>
      <c r="K32" s="43">
        <v>399.2</v>
      </c>
      <c r="L32" s="40">
        <v>75.320754716981128</v>
      </c>
      <c r="M32" s="35">
        <v>2.7382698393324469</v>
      </c>
      <c r="N32" s="40">
        <v>116.3</v>
      </c>
      <c r="O32" s="43">
        <v>1143</v>
      </c>
      <c r="P32" s="40">
        <v>190.5</v>
      </c>
      <c r="Q32" s="35">
        <v>4.6334458490158905</v>
      </c>
      <c r="R32" s="45">
        <v>235.8</v>
      </c>
    </row>
    <row r="33" spans="1:18" ht="20.100000000000001" customHeight="1">
      <c r="A33" s="30"/>
      <c r="B33" s="16" t="s">
        <v>64</v>
      </c>
      <c r="C33" s="39">
        <v>114</v>
      </c>
      <c r="D33" s="39">
        <v>120</v>
      </c>
      <c r="E33" s="40">
        <v>5</v>
      </c>
      <c r="F33" s="40">
        <v>8</v>
      </c>
      <c r="G33" s="40">
        <v>12</v>
      </c>
      <c r="H33" s="34"/>
      <c r="I33" s="41"/>
      <c r="J33" s="42">
        <v>25.34</v>
      </c>
      <c r="K33" s="43">
        <v>230.9</v>
      </c>
      <c r="L33" s="40">
        <v>38.483333333333334</v>
      </c>
      <c r="M33" s="35">
        <v>3.0186215015358142</v>
      </c>
      <c r="N33" s="40">
        <v>58.85</v>
      </c>
      <c r="O33" s="43">
        <v>606.20000000000005</v>
      </c>
      <c r="P33" s="40">
        <v>106.35087719298247</v>
      </c>
      <c r="Q33" s="35">
        <v>4.8910788108250367</v>
      </c>
      <c r="R33" s="45">
        <v>119.5</v>
      </c>
    </row>
    <row r="34" spans="1:18" ht="20.100000000000001" customHeight="1">
      <c r="A34" s="30"/>
      <c r="B34" s="16" t="s">
        <v>65</v>
      </c>
      <c r="C34" s="39">
        <v>120</v>
      </c>
      <c r="D34" s="39">
        <v>120</v>
      </c>
      <c r="E34" s="40">
        <v>6.5</v>
      </c>
      <c r="F34" s="40">
        <v>11</v>
      </c>
      <c r="G34" s="40">
        <v>12</v>
      </c>
      <c r="H34" s="34"/>
      <c r="I34" s="41"/>
      <c r="J34" s="42">
        <v>34.01</v>
      </c>
      <c r="K34" s="43">
        <v>317.5</v>
      </c>
      <c r="L34" s="40">
        <v>52.916666666666664</v>
      </c>
      <c r="M34" s="35">
        <v>3.0554033386598181</v>
      </c>
      <c r="N34" s="40">
        <v>80.97</v>
      </c>
      <c r="O34" s="43">
        <v>864.4</v>
      </c>
      <c r="P34" s="40">
        <v>144.06666666666666</v>
      </c>
      <c r="Q34" s="35">
        <v>5.0414337347360609</v>
      </c>
      <c r="R34" s="45">
        <v>165.2</v>
      </c>
    </row>
    <row r="35" spans="1:18" ht="20.100000000000001" customHeight="1">
      <c r="A35" s="30"/>
      <c r="B35" s="16" t="s">
        <v>66</v>
      </c>
      <c r="C35" s="39">
        <v>140</v>
      </c>
      <c r="D35" s="39">
        <v>126</v>
      </c>
      <c r="E35" s="40">
        <v>12.5</v>
      </c>
      <c r="F35" s="40">
        <v>21</v>
      </c>
      <c r="G35" s="40">
        <v>12</v>
      </c>
      <c r="H35" s="34"/>
      <c r="I35" s="41"/>
      <c r="J35" s="42">
        <v>66.41</v>
      </c>
      <c r="K35" s="43">
        <v>702.8</v>
      </c>
      <c r="L35" s="40">
        <v>111.55555555555556</v>
      </c>
      <c r="M35" s="35">
        <v>3.2531129034689927</v>
      </c>
      <c r="N35" s="40">
        <v>171.6</v>
      </c>
      <c r="O35" s="43">
        <v>2018</v>
      </c>
      <c r="P35" s="40">
        <v>288.28571428571428</v>
      </c>
      <c r="Q35" s="35">
        <v>5.5124395607714343</v>
      </c>
      <c r="R35" s="45">
        <v>350.6</v>
      </c>
    </row>
    <row r="36" spans="1:18" ht="20.100000000000001" customHeight="1">
      <c r="A36" s="30"/>
      <c r="B36" s="16" t="s">
        <v>67</v>
      </c>
      <c r="C36" s="39">
        <v>133</v>
      </c>
      <c r="D36" s="39">
        <v>140</v>
      </c>
      <c r="E36" s="40">
        <v>5.5</v>
      </c>
      <c r="F36" s="40">
        <v>8.5</v>
      </c>
      <c r="G36" s="40">
        <v>12</v>
      </c>
      <c r="H36" s="34"/>
      <c r="I36" s="41"/>
      <c r="J36" s="42">
        <v>31.42</v>
      </c>
      <c r="K36" s="43">
        <v>389.3</v>
      </c>
      <c r="L36" s="40">
        <v>55.614285714285714</v>
      </c>
      <c r="M36" s="35">
        <v>3.5199712110390338</v>
      </c>
      <c r="N36" s="40">
        <v>84.85</v>
      </c>
      <c r="O36" s="43">
        <v>1033</v>
      </c>
      <c r="P36" s="40">
        <v>155.33834586466165</v>
      </c>
      <c r="Q36" s="35">
        <v>5.7338598093410269</v>
      </c>
      <c r="R36" s="45">
        <v>173.5</v>
      </c>
    </row>
    <row r="37" spans="1:18" ht="20.100000000000001" customHeight="1">
      <c r="A37" s="30"/>
      <c r="B37" s="16" t="s">
        <v>68</v>
      </c>
      <c r="C37" s="39">
        <v>140</v>
      </c>
      <c r="D37" s="39">
        <v>140</v>
      </c>
      <c r="E37" s="40">
        <v>7</v>
      </c>
      <c r="F37" s="40">
        <v>12</v>
      </c>
      <c r="G37" s="40">
        <v>12</v>
      </c>
      <c r="H37" s="34"/>
      <c r="I37" s="41"/>
      <c r="J37" s="42">
        <v>42.96</v>
      </c>
      <c r="K37" s="43">
        <v>549.70000000000005</v>
      </c>
      <c r="L37" s="40">
        <v>78.528571428571439</v>
      </c>
      <c r="M37" s="35">
        <v>3.5770971242233038</v>
      </c>
      <c r="N37" s="40">
        <v>119.8</v>
      </c>
      <c r="O37" s="43">
        <v>1509</v>
      </c>
      <c r="P37" s="40">
        <v>215.57142857142858</v>
      </c>
      <c r="Q37" s="35">
        <v>5.9266937093140175</v>
      </c>
      <c r="R37" s="45">
        <v>245.4</v>
      </c>
    </row>
    <row r="38" spans="1:18" ht="20.100000000000001" customHeight="1">
      <c r="A38" s="30"/>
      <c r="B38" s="16" t="s">
        <v>69</v>
      </c>
      <c r="C38" s="39">
        <v>160</v>
      </c>
      <c r="D38" s="39">
        <v>146</v>
      </c>
      <c r="E38" s="40">
        <v>13</v>
      </c>
      <c r="F38" s="40">
        <v>22</v>
      </c>
      <c r="G38" s="40">
        <v>12</v>
      </c>
      <c r="H38" s="34"/>
      <c r="I38" s="41"/>
      <c r="J38" s="42">
        <v>80.56</v>
      </c>
      <c r="K38" s="43">
        <v>1144</v>
      </c>
      <c r="L38" s="40">
        <v>156.7123287671233</v>
      </c>
      <c r="M38" s="35">
        <v>3.7683677937796398</v>
      </c>
      <c r="N38" s="40">
        <v>240.5</v>
      </c>
      <c r="O38" s="43">
        <v>3291</v>
      </c>
      <c r="P38" s="40">
        <v>411.375</v>
      </c>
      <c r="Q38" s="35">
        <v>6.3915208851588714</v>
      </c>
      <c r="R38" s="45">
        <v>493.8</v>
      </c>
    </row>
    <row r="39" spans="1:18" ht="20.100000000000001" customHeight="1">
      <c r="A39" s="30"/>
      <c r="B39" s="16" t="s">
        <v>70</v>
      </c>
      <c r="C39" s="39">
        <v>152</v>
      </c>
      <c r="D39" s="39">
        <v>160</v>
      </c>
      <c r="E39" s="40">
        <v>6</v>
      </c>
      <c r="F39" s="40">
        <v>9</v>
      </c>
      <c r="G39" s="40">
        <v>15</v>
      </c>
      <c r="H39" s="34"/>
      <c r="I39" s="41"/>
      <c r="J39" s="42">
        <v>38.799999999999997</v>
      </c>
      <c r="K39" s="43">
        <v>616</v>
      </c>
      <c r="L39" s="40">
        <v>77</v>
      </c>
      <c r="M39" s="35">
        <v>3.9845060747593064</v>
      </c>
      <c r="N39" s="40">
        <v>117.6</v>
      </c>
      <c r="O39" s="43">
        <v>1673</v>
      </c>
      <c r="P39" s="40">
        <v>220.13157894736844</v>
      </c>
      <c r="Q39" s="35">
        <v>6.5664721655567027</v>
      </c>
      <c r="R39" s="45">
        <v>245.15</v>
      </c>
    </row>
    <row r="40" spans="1:18" ht="20.100000000000001" customHeight="1">
      <c r="A40" s="30"/>
      <c r="B40" s="16" t="s">
        <v>71</v>
      </c>
      <c r="C40" s="39">
        <v>160</v>
      </c>
      <c r="D40" s="39">
        <v>160</v>
      </c>
      <c r="E40" s="40">
        <v>8</v>
      </c>
      <c r="F40" s="40">
        <v>13</v>
      </c>
      <c r="G40" s="40">
        <v>15</v>
      </c>
      <c r="H40" s="34"/>
      <c r="I40" s="41"/>
      <c r="J40" s="42">
        <v>54.3</v>
      </c>
      <c r="K40" s="43">
        <v>889</v>
      </c>
      <c r="L40" s="40">
        <v>111.125</v>
      </c>
      <c r="M40" s="35">
        <v>4.046233726131315</v>
      </c>
      <c r="N40" s="40">
        <v>170</v>
      </c>
      <c r="O40" s="43">
        <v>2492</v>
      </c>
      <c r="P40" s="40">
        <v>311.5</v>
      </c>
      <c r="Q40" s="35">
        <v>6.7744509743360934</v>
      </c>
      <c r="R40" s="45">
        <v>353.97</v>
      </c>
    </row>
    <row r="41" spans="1:18" ht="20.100000000000001" customHeight="1">
      <c r="A41" s="30"/>
      <c r="B41" s="16" t="s">
        <v>72</v>
      </c>
      <c r="C41" s="39">
        <v>180</v>
      </c>
      <c r="D41" s="39">
        <v>166</v>
      </c>
      <c r="E41" s="40">
        <v>14</v>
      </c>
      <c r="F41" s="40">
        <v>23</v>
      </c>
      <c r="G41" s="40">
        <v>15</v>
      </c>
      <c r="H41" s="34"/>
      <c r="I41" s="41"/>
      <c r="J41" s="42">
        <v>97.1</v>
      </c>
      <c r="K41" s="43">
        <v>1759</v>
      </c>
      <c r="L41" s="40">
        <v>211.92771084337349</v>
      </c>
      <c r="M41" s="35">
        <v>4.2562125187952411</v>
      </c>
      <c r="N41" s="40">
        <v>325.5</v>
      </c>
      <c r="O41" s="43">
        <v>5098</v>
      </c>
      <c r="P41" s="40">
        <v>566.44444444444446</v>
      </c>
      <c r="Q41" s="35">
        <v>7.2458660397010872</v>
      </c>
      <c r="R41" s="45">
        <v>674.57</v>
      </c>
    </row>
    <row r="42" spans="1:18" ht="20.100000000000001" customHeight="1">
      <c r="A42" s="30"/>
      <c r="B42" s="16" t="s">
        <v>73</v>
      </c>
      <c r="C42" s="39">
        <v>171</v>
      </c>
      <c r="D42" s="39">
        <v>180</v>
      </c>
      <c r="E42" s="40">
        <v>6</v>
      </c>
      <c r="F42" s="40">
        <v>9.5</v>
      </c>
      <c r="G42" s="40">
        <v>15</v>
      </c>
      <c r="H42" s="34"/>
      <c r="I42" s="41"/>
      <c r="J42" s="42">
        <v>45.3</v>
      </c>
      <c r="K42" s="43">
        <v>925</v>
      </c>
      <c r="L42" s="40">
        <v>102.77777777777777</v>
      </c>
      <c r="M42" s="35">
        <v>4.5187859042629048</v>
      </c>
      <c r="N42" s="40">
        <v>156.5</v>
      </c>
      <c r="O42" s="43">
        <v>2510</v>
      </c>
      <c r="P42" s="40">
        <v>293.56725146198829</v>
      </c>
      <c r="Q42" s="35">
        <v>7.4436811136004009</v>
      </c>
      <c r="R42" s="45">
        <v>324.85000000000002</v>
      </c>
    </row>
    <row r="43" spans="1:18" ht="20.100000000000001" customHeight="1">
      <c r="A43" s="30"/>
      <c r="B43" s="16" t="s">
        <v>74</v>
      </c>
      <c r="C43" s="39">
        <v>180</v>
      </c>
      <c r="D43" s="39">
        <v>180</v>
      </c>
      <c r="E43" s="40">
        <v>8.5</v>
      </c>
      <c r="F43" s="40">
        <v>14</v>
      </c>
      <c r="G43" s="40">
        <v>15</v>
      </c>
      <c r="H43" s="34"/>
      <c r="I43" s="41"/>
      <c r="J43" s="42">
        <v>65.3</v>
      </c>
      <c r="K43" s="43">
        <v>1363</v>
      </c>
      <c r="L43" s="40">
        <v>151.44444444444446</v>
      </c>
      <c r="M43" s="35">
        <v>4.5686862809612787</v>
      </c>
      <c r="N43" s="40">
        <v>231</v>
      </c>
      <c r="O43" s="43">
        <v>3831</v>
      </c>
      <c r="P43" s="40">
        <v>425.66666666666669</v>
      </c>
      <c r="Q43" s="35">
        <v>7.6594835071114362</v>
      </c>
      <c r="R43" s="45">
        <v>481.45</v>
      </c>
    </row>
    <row r="44" spans="1:18" ht="19.5" customHeight="1">
      <c r="A44" s="30"/>
      <c r="B44" s="16" t="s">
        <v>75</v>
      </c>
      <c r="C44" s="39">
        <v>200</v>
      </c>
      <c r="D44" s="39">
        <v>186</v>
      </c>
      <c r="E44" s="40">
        <v>14.5</v>
      </c>
      <c r="F44" s="40">
        <v>24</v>
      </c>
      <c r="G44" s="40">
        <v>15</v>
      </c>
      <c r="H44" s="34"/>
      <c r="I44" s="41"/>
      <c r="J44" s="42">
        <v>113.3</v>
      </c>
      <c r="K44" s="43">
        <v>2580</v>
      </c>
      <c r="L44" s="40">
        <v>277.41935483870964</v>
      </c>
      <c r="M44" s="35">
        <v>4.7719391607529564</v>
      </c>
      <c r="N44" s="40">
        <v>425.2</v>
      </c>
      <c r="O44" s="43">
        <v>7483</v>
      </c>
      <c r="P44" s="40">
        <v>748.3</v>
      </c>
      <c r="Q44" s="35">
        <v>8.1268626081484303</v>
      </c>
      <c r="R44" s="45">
        <v>883.45</v>
      </c>
    </row>
    <row r="45" spans="1:18" ht="20.100000000000001" customHeight="1">
      <c r="A45" s="30"/>
      <c r="B45" s="16" t="s">
        <v>76</v>
      </c>
      <c r="C45" s="39">
        <v>190</v>
      </c>
      <c r="D45" s="39">
        <v>200</v>
      </c>
      <c r="E45" s="40">
        <v>6.5</v>
      </c>
      <c r="F45" s="40">
        <v>10</v>
      </c>
      <c r="G45" s="40">
        <v>18</v>
      </c>
      <c r="H45" s="34"/>
      <c r="I45" s="41"/>
      <c r="J45" s="42">
        <v>53.8</v>
      </c>
      <c r="K45" s="43">
        <v>1336</v>
      </c>
      <c r="L45" s="40">
        <v>133.6</v>
      </c>
      <c r="M45" s="35">
        <v>4.9832432967543179</v>
      </c>
      <c r="N45" s="40">
        <v>203.8</v>
      </c>
      <c r="O45" s="43">
        <v>3692</v>
      </c>
      <c r="P45" s="40">
        <v>388.63157894736844</v>
      </c>
      <c r="Q45" s="35">
        <v>8.2839927158336586</v>
      </c>
      <c r="R45" s="45">
        <v>429.48</v>
      </c>
    </row>
    <row r="46" spans="1:18" ht="20.100000000000001" customHeight="1">
      <c r="A46" s="30"/>
      <c r="B46" s="16" t="s">
        <v>77</v>
      </c>
      <c r="C46" s="39">
        <v>200</v>
      </c>
      <c r="D46" s="39">
        <v>200</v>
      </c>
      <c r="E46" s="40">
        <v>9</v>
      </c>
      <c r="F46" s="40">
        <v>15</v>
      </c>
      <c r="G46" s="40">
        <v>18</v>
      </c>
      <c r="H46" s="34"/>
      <c r="I46" s="41"/>
      <c r="J46" s="42">
        <v>78.099999999999994</v>
      </c>
      <c r="K46" s="43">
        <v>2003</v>
      </c>
      <c r="L46" s="40">
        <v>200.3</v>
      </c>
      <c r="M46" s="35">
        <v>5.0642479120015986</v>
      </c>
      <c r="N46" s="40">
        <v>305.8</v>
      </c>
      <c r="O46" s="43">
        <v>5696</v>
      </c>
      <c r="P46" s="40">
        <v>569.6</v>
      </c>
      <c r="Q46" s="35">
        <v>8.5400315154132169</v>
      </c>
      <c r="R46" s="45">
        <v>642.54999999999995</v>
      </c>
    </row>
    <row r="47" spans="1:18" ht="20.100000000000001" customHeight="1">
      <c r="A47" s="30"/>
      <c r="B47" s="16" t="s">
        <v>78</v>
      </c>
      <c r="C47" s="39">
        <v>220</v>
      </c>
      <c r="D47" s="39">
        <v>206</v>
      </c>
      <c r="E47" s="40">
        <v>15</v>
      </c>
      <c r="F47" s="40">
        <v>25</v>
      </c>
      <c r="G47" s="40">
        <v>18</v>
      </c>
      <c r="H47" s="34"/>
      <c r="I47" s="41"/>
      <c r="J47" s="42">
        <v>131.30000000000001</v>
      </c>
      <c r="K47" s="43">
        <v>3651</v>
      </c>
      <c r="L47" s="40">
        <v>354.46601941747571</v>
      </c>
      <c r="M47" s="35">
        <v>5.2731916223249273</v>
      </c>
      <c r="N47" s="40">
        <v>543.20000000000005</v>
      </c>
      <c r="O47" s="43">
        <v>10642</v>
      </c>
      <c r="P47" s="40">
        <v>967.4545454545455</v>
      </c>
      <c r="Q47" s="35">
        <v>9.0028344525344366</v>
      </c>
      <c r="R47" s="45">
        <v>1135.1500000000001</v>
      </c>
    </row>
    <row r="48" spans="1:18" ht="20.100000000000001" customHeight="1">
      <c r="A48" s="30"/>
      <c r="B48" s="16" t="s">
        <v>79</v>
      </c>
      <c r="C48" s="39">
        <v>210</v>
      </c>
      <c r="D48" s="39">
        <v>220</v>
      </c>
      <c r="E48" s="40">
        <v>7</v>
      </c>
      <c r="F48" s="40">
        <v>11</v>
      </c>
      <c r="G48" s="40">
        <v>18</v>
      </c>
      <c r="H48" s="34"/>
      <c r="I48" s="41"/>
      <c r="J48" s="42">
        <v>64.3</v>
      </c>
      <c r="K48" s="43">
        <v>1955</v>
      </c>
      <c r="L48" s="40">
        <v>177.72727272727272</v>
      </c>
      <c r="M48" s="35">
        <v>5.5140143804554373</v>
      </c>
      <c r="N48" s="40">
        <v>270.60000000000002</v>
      </c>
      <c r="O48" s="43">
        <v>5410</v>
      </c>
      <c r="P48" s="40">
        <v>515.23809523809518</v>
      </c>
      <c r="Q48" s="35">
        <v>9.1726145932277259</v>
      </c>
      <c r="R48" s="45">
        <v>568.46</v>
      </c>
    </row>
    <row r="49" spans="1:18" ht="20.100000000000001" customHeight="1">
      <c r="A49" s="30"/>
      <c r="B49" s="16" t="s">
        <v>80</v>
      </c>
      <c r="C49" s="39">
        <v>220</v>
      </c>
      <c r="D49" s="39">
        <v>220</v>
      </c>
      <c r="E49" s="40">
        <v>9.5</v>
      </c>
      <c r="F49" s="40">
        <v>16</v>
      </c>
      <c r="G49" s="40">
        <v>18</v>
      </c>
      <c r="H49" s="34"/>
      <c r="I49" s="41"/>
      <c r="J49" s="42">
        <v>91</v>
      </c>
      <c r="K49" s="43">
        <v>2843</v>
      </c>
      <c r="L49" s="40">
        <v>258.45454545454544</v>
      </c>
      <c r="M49" s="35">
        <v>5.5894327298714526</v>
      </c>
      <c r="N49" s="40">
        <v>393.9</v>
      </c>
      <c r="O49" s="43">
        <v>8091</v>
      </c>
      <c r="P49" s="40">
        <v>735.5454545454545</v>
      </c>
      <c r="Q49" s="35">
        <v>9.4293206495530697</v>
      </c>
      <c r="R49" s="45">
        <v>827.05</v>
      </c>
    </row>
    <row r="50" spans="1:18" ht="20.100000000000001" customHeight="1">
      <c r="A50" s="30"/>
      <c r="B50" s="16" t="s">
        <v>81</v>
      </c>
      <c r="C50" s="39">
        <v>240</v>
      </c>
      <c r="D50" s="39">
        <v>226</v>
      </c>
      <c r="E50" s="40">
        <v>15.5</v>
      </c>
      <c r="F50" s="40">
        <v>26</v>
      </c>
      <c r="G50" s="40">
        <v>18</v>
      </c>
      <c r="H50" s="34"/>
      <c r="I50" s="41"/>
      <c r="J50" s="42">
        <v>149.4</v>
      </c>
      <c r="K50" s="43">
        <v>5012</v>
      </c>
      <c r="L50" s="40">
        <v>443.53982300884951</v>
      </c>
      <c r="M50" s="35">
        <v>5.7920223952468879</v>
      </c>
      <c r="N50" s="40">
        <v>678.6</v>
      </c>
      <c r="O50" s="43">
        <v>14605</v>
      </c>
      <c r="P50" s="40">
        <v>1217.0833333333333</v>
      </c>
      <c r="Q50" s="35">
        <v>9.8872492360864772</v>
      </c>
      <c r="R50" s="45">
        <v>1419.45</v>
      </c>
    </row>
    <row r="51" spans="1:18" ht="20.100000000000001" customHeight="1">
      <c r="A51" s="30"/>
      <c r="B51" s="16" t="s">
        <v>82</v>
      </c>
      <c r="C51" s="39">
        <v>230</v>
      </c>
      <c r="D51" s="39">
        <v>240</v>
      </c>
      <c r="E51" s="40">
        <v>7.5</v>
      </c>
      <c r="F51" s="40">
        <v>12</v>
      </c>
      <c r="G51" s="40">
        <v>21</v>
      </c>
      <c r="H51" s="34"/>
      <c r="I51" s="41"/>
      <c r="J51" s="42">
        <v>76.8</v>
      </c>
      <c r="K51" s="43">
        <v>2769</v>
      </c>
      <c r="L51" s="40">
        <v>230.75</v>
      </c>
      <c r="M51" s="35">
        <v>6.0045555622377247</v>
      </c>
      <c r="N51" s="40">
        <v>351.7</v>
      </c>
      <c r="O51" s="43">
        <v>7763</v>
      </c>
      <c r="P51" s="40">
        <v>675.04347826086962</v>
      </c>
      <c r="Q51" s="35">
        <v>10.05389124501885</v>
      </c>
      <c r="R51" s="45">
        <v>744.62</v>
      </c>
    </row>
    <row r="52" spans="1:18" ht="20.100000000000001" customHeight="1">
      <c r="A52" s="30"/>
      <c r="B52" s="16" t="s">
        <v>83</v>
      </c>
      <c r="C52" s="39">
        <v>240</v>
      </c>
      <c r="D52" s="39">
        <v>240</v>
      </c>
      <c r="E52" s="40">
        <v>10</v>
      </c>
      <c r="F52" s="40">
        <v>17</v>
      </c>
      <c r="G52" s="40">
        <v>21</v>
      </c>
      <c r="H52" s="34"/>
      <c r="I52" s="41"/>
      <c r="J52" s="42">
        <v>106</v>
      </c>
      <c r="K52" s="43">
        <v>3923</v>
      </c>
      <c r="L52" s="40">
        <v>326.91666666666669</v>
      </c>
      <c r="M52" s="35">
        <v>6.0835379477951932</v>
      </c>
      <c r="N52" s="40">
        <v>498.4</v>
      </c>
      <c r="O52" s="43">
        <v>11259</v>
      </c>
      <c r="P52" s="40">
        <v>938.25</v>
      </c>
      <c r="Q52" s="35">
        <v>10.306162289236255</v>
      </c>
      <c r="R52" s="45">
        <v>1053.1500000000001</v>
      </c>
    </row>
    <row r="53" spans="1:18" ht="20.100000000000001" customHeight="1">
      <c r="A53" s="30"/>
      <c r="B53" s="16" t="s">
        <v>84</v>
      </c>
      <c r="C53" s="39">
        <v>270</v>
      </c>
      <c r="D53" s="39">
        <v>248</v>
      </c>
      <c r="E53" s="40">
        <v>18</v>
      </c>
      <c r="F53" s="40">
        <v>32</v>
      </c>
      <c r="G53" s="40">
        <v>21</v>
      </c>
      <c r="H53" s="34"/>
      <c r="I53" s="41"/>
      <c r="J53" s="42">
        <v>199.6</v>
      </c>
      <c r="K53" s="43">
        <v>8153</v>
      </c>
      <c r="L53" s="40">
        <v>657.5</v>
      </c>
      <c r="M53" s="35">
        <v>6.3911417905389598</v>
      </c>
      <c r="N53" s="40">
        <v>1006</v>
      </c>
      <c r="O53" s="43">
        <v>24289</v>
      </c>
      <c r="P53" s="40">
        <v>1799.1851851851852</v>
      </c>
      <c r="Q53" s="35">
        <v>11.031245476078711</v>
      </c>
      <c r="R53" s="45">
        <v>2116.9499999999998</v>
      </c>
    </row>
    <row r="54" spans="1:18" ht="20.100000000000001" customHeight="1">
      <c r="A54" s="30"/>
      <c r="B54" s="16" t="s">
        <v>85</v>
      </c>
      <c r="C54" s="39">
        <v>250</v>
      </c>
      <c r="D54" s="39">
        <v>260</v>
      </c>
      <c r="E54" s="40">
        <v>7.5</v>
      </c>
      <c r="F54" s="40">
        <v>12.5</v>
      </c>
      <c r="G54" s="40">
        <v>24</v>
      </c>
      <c r="H54" s="34"/>
      <c r="I54" s="41"/>
      <c r="J54" s="42">
        <v>86.8</v>
      </c>
      <c r="K54" s="43">
        <v>3668</v>
      </c>
      <c r="L54" s="40">
        <v>282.15384615384613</v>
      </c>
      <c r="M54" s="35">
        <v>6.5006203177949899</v>
      </c>
      <c r="N54" s="40">
        <v>430.2</v>
      </c>
      <c r="O54" s="43">
        <v>10455</v>
      </c>
      <c r="P54" s="40">
        <v>836.4</v>
      </c>
      <c r="Q54" s="35">
        <v>10.974940034267174</v>
      </c>
      <c r="R54" s="45">
        <v>919.77</v>
      </c>
    </row>
    <row r="55" spans="1:18" ht="20.100000000000001" customHeight="1">
      <c r="A55" s="30"/>
      <c r="B55" s="16" t="s">
        <v>86</v>
      </c>
      <c r="C55" s="39">
        <v>260</v>
      </c>
      <c r="D55" s="39">
        <v>260</v>
      </c>
      <c r="E55" s="40">
        <v>10</v>
      </c>
      <c r="F55" s="40">
        <v>17.5</v>
      </c>
      <c r="G55" s="40">
        <v>24</v>
      </c>
      <c r="H55" s="34"/>
      <c r="I55" s="41"/>
      <c r="J55" s="42">
        <v>118.4</v>
      </c>
      <c r="K55" s="43">
        <v>5135</v>
      </c>
      <c r="L55" s="40">
        <v>395</v>
      </c>
      <c r="M55" s="35">
        <v>6.5855852004535196</v>
      </c>
      <c r="N55" s="40">
        <v>602.20000000000005</v>
      </c>
      <c r="O55" s="43">
        <v>14919</v>
      </c>
      <c r="P55" s="40">
        <v>1147.6153846153845</v>
      </c>
      <c r="Q55" s="35">
        <v>11.225197885452513</v>
      </c>
      <c r="R55" s="45">
        <v>1282.9100000000001</v>
      </c>
    </row>
    <row r="56" spans="1:18" ht="20.100000000000001" customHeight="1">
      <c r="A56" s="30"/>
      <c r="B56" s="16" t="s">
        <v>87</v>
      </c>
      <c r="C56" s="39">
        <v>290</v>
      </c>
      <c r="D56" s="39">
        <v>268</v>
      </c>
      <c r="E56" s="40">
        <v>18</v>
      </c>
      <c r="F56" s="40">
        <v>32.5</v>
      </c>
      <c r="G56" s="40">
        <v>24</v>
      </c>
      <c r="H56" s="34"/>
      <c r="I56" s="41"/>
      <c r="J56" s="42">
        <v>219.6</v>
      </c>
      <c r="K56" s="43">
        <v>10449</v>
      </c>
      <c r="L56" s="40">
        <v>779.77611940298505</v>
      </c>
      <c r="M56" s="35">
        <v>6.8979683395268463</v>
      </c>
      <c r="N56" s="40">
        <v>1192</v>
      </c>
      <c r="O56" s="43">
        <v>31307</v>
      </c>
      <c r="P56" s="40">
        <v>2159.1034482758619</v>
      </c>
      <c r="Q56" s="35">
        <v>11.940006376751523</v>
      </c>
      <c r="R56" s="45">
        <v>2523.61</v>
      </c>
    </row>
    <row r="57" spans="1:18" ht="20.100000000000001" customHeight="1">
      <c r="A57" s="30"/>
      <c r="B57" s="16" t="s">
        <v>88</v>
      </c>
      <c r="C57" s="39">
        <v>270</v>
      </c>
      <c r="D57" s="39">
        <v>280</v>
      </c>
      <c r="E57" s="40">
        <v>8</v>
      </c>
      <c r="F57" s="40">
        <v>13</v>
      </c>
      <c r="G57" s="40">
        <v>24</v>
      </c>
      <c r="H57" s="34"/>
      <c r="I57" s="41"/>
      <c r="J57" s="42">
        <v>97.3</v>
      </c>
      <c r="K57" s="43">
        <v>4763</v>
      </c>
      <c r="L57" s="40">
        <v>340.21428571428572</v>
      </c>
      <c r="M57" s="35">
        <v>6.9965488482699927</v>
      </c>
      <c r="N57" s="40">
        <v>518.1</v>
      </c>
      <c r="O57" s="43">
        <v>13673</v>
      </c>
      <c r="P57" s="40">
        <v>1012.8148148148148</v>
      </c>
      <c r="Q57" s="35">
        <v>11.854288342489646</v>
      </c>
      <c r="R57" s="45">
        <v>1112.22</v>
      </c>
    </row>
    <row r="58" spans="1:18" ht="20.100000000000001" customHeight="1">
      <c r="A58" s="30"/>
      <c r="B58" s="16" t="s">
        <v>89</v>
      </c>
      <c r="C58" s="39">
        <v>280</v>
      </c>
      <c r="D58" s="39">
        <v>280</v>
      </c>
      <c r="E58" s="40">
        <v>10.5</v>
      </c>
      <c r="F58" s="40">
        <v>18</v>
      </c>
      <c r="G58" s="40">
        <v>24</v>
      </c>
      <c r="H58" s="34"/>
      <c r="I58" s="41"/>
      <c r="J58" s="42">
        <v>131.4</v>
      </c>
      <c r="K58" s="43">
        <v>6595</v>
      </c>
      <c r="L58" s="40">
        <v>471.07142857142856</v>
      </c>
      <c r="M58" s="35">
        <v>7.0845083634577346</v>
      </c>
      <c r="N58" s="40">
        <v>717.6</v>
      </c>
      <c r="O58" s="43">
        <v>19270</v>
      </c>
      <c r="P58" s="40">
        <v>1376.4285714285713</v>
      </c>
      <c r="Q58" s="35">
        <v>12.109972996110043</v>
      </c>
      <c r="R58" s="45">
        <v>1534.43</v>
      </c>
    </row>
    <row r="59" spans="1:18" ht="20.100000000000001" customHeight="1">
      <c r="A59" s="30"/>
      <c r="B59" s="16" t="s">
        <v>90</v>
      </c>
      <c r="C59" s="39">
        <v>310</v>
      </c>
      <c r="D59" s="39">
        <v>288</v>
      </c>
      <c r="E59" s="40">
        <v>18.5</v>
      </c>
      <c r="F59" s="40">
        <v>33</v>
      </c>
      <c r="G59" s="40">
        <v>24</v>
      </c>
      <c r="H59" s="34"/>
      <c r="I59" s="41"/>
      <c r="J59" s="42">
        <v>240.2</v>
      </c>
      <c r="K59" s="43">
        <v>13163</v>
      </c>
      <c r="L59" s="40">
        <v>914.09722222222217</v>
      </c>
      <c r="M59" s="35">
        <v>7.4027134570975681</v>
      </c>
      <c r="N59" s="40">
        <v>1397</v>
      </c>
      <c r="O59" s="43">
        <v>39547</v>
      </c>
      <c r="P59" s="40">
        <v>2551.4193548387098</v>
      </c>
      <c r="Q59" s="35">
        <v>12.831288517882465</v>
      </c>
      <c r="R59" s="45">
        <v>2965.63</v>
      </c>
    </row>
    <row r="60" spans="1:18" ht="20.100000000000001" customHeight="1">
      <c r="A60" s="30"/>
      <c r="B60" s="16" t="s">
        <v>91</v>
      </c>
      <c r="C60" s="39">
        <v>290</v>
      </c>
      <c r="D60" s="39">
        <v>300</v>
      </c>
      <c r="E60" s="40">
        <v>8.5</v>
      </c>
      <c r="F60" s="40">
        <v>14</v>
      </c>
      <c r="G60" s="40">
        <v>27</v>
      </c>
      <c r="H60" s="34"/>
      <c r="I60" s="41"/>
      <c r="J60" s="42">
        <v>112.5</v>
      </c>
      <c r="K60" s="43">
        <v>6310</v>
      </c>
      <c r="L60" s="40">
        <v>420.66666666666669</v>
      </c>
      <c r="M60" s="35">
        <v>7.4892515573245966</v>
      </c>
      <c r="N60" s="40">
        <v>641.20000000000005</v>
      </c>
      <c r="O60" s="43">
        <v>18263</v>
      </c>
      <c r="P60" s="40">
        <v>1259.5172413793102</v>
      </c>
      <c r="Q60" s="35">
        <v>12.74118431613709</v>
      </c>
      <c r="R60" s="45">
        <v>1383.27</v>
      </c>
    </row>
    <row r="61" spans="1:18" ht="20.100000000000001" customHeight="1">
      <c r="A61" s="30"/>
      <c r="B61" s="16" t="s">
        <v>92</v>
      </c>
      <c r="C61" s="39">
        <v>300</v>
      </c>
      <c r="D61" s="39">
        <v>300</v>
      </c>
      <c r="E61" s="40">
        <v>11</v>
      </c>
      <c r="F61" s="40">
        <v>19</v>
      </c>
      <c r="G61" s="40">
        <v>27</v>
      </c>
      <c r="H61" s="34"/>
      <c r="I61" s="41"/>
      <c r="J61" s="42">
        <v>149.1</v>
      </c>
      <c r="K61" s="43">
        <v>8563</v>
      </c>
      <c r="L61" s="40">
        <v>570.86666666666667</v>
      </c>
      <c r="M61" s="35">
        <v>7.5783411240071246</v>
      </c>
      <c r="N61" s="40">
        <v>870.1</v>
      </c>
      <c r="O61" s="43">
        <v>25166</v>
      </c>
      <c r="P61" s="40">
        <v>1677.7333333333333</v>
      </c>
      <c r="Q61" s="35">
        <v>12.99176853361851</v>
      </c>
      <c r="R61" s="45">
        <v>1868.67</v>
      </c>
    </row>
    <row r="62" spans="1:18" ht="20.100000000000001" customHeight="1">
      <c r="A62" s="30"/>
      <c r="B62" s="16" t="s">
        <v>93</v>
      </c>
      <c r="C62" s="39">
        <v>340</v>
      </c>
      <c r="D62" s="39">
        <v>310</v>
      </c>
      <c r="E62" s="40">
        <v>21</v>
      </c>
      <c r="F62" s="40">
        <v>39</v>
      </c>
      <c r="G62" s="40">
        <v>27</v>
      </c>
      <c r="H62" s="34"/>
      <c r="I62" s="41"/>
      <c r="J62" s="42">
        <v>303.10000000000002</v>
      </c>
      <c r="K62" s="43">
        <v>19403</v>
      </c>
      <c r="L62" s="40">
        <v>1251.8064516129032</v>
      </c>
      <c r="M62" s="35">
        <v>8.0009484756123026</v>
      </c>
      <c r="N62" s="40">
        <v>1913</v>
      </c>
      <c r="O62" s="43">
        <v>59201</v>
      </c>
      <c r="P62" s="40">
        <v>3482.4117647058824</v>
      </c>
      <c r="Q62" s="35">
        <v>13.975635111627025</v>
      </c>
      <c r="R62" s="45">
        <v>4077.67</v>
      </c>
    </row>
    <row r="63" spans="1:18" ht="20.100000000000001" customHeight="1">
      <c r="A63" s="30"/>
      <c r="B63" s="16" t="s">
        <v>94</v>
      </c>
      <c r="C63" s="39">
        <v>310</v>
      </c>
      <c r="D63" s="39">
        <v>300</v>
      </c>
      <c r="E63" s="40">
        <v>9</v>
      </c>
      <c r="F63" s="40">
        <v>15.5</v>
      </c>
      <c r="G63" s="40">
        <v>27</v>
      </c>
      <c r="H63" s="34"/>
      <c r="I63" s="41"/>
      <c r="J63" s="42">
        <v>124.4</v>
      </c>
      <c r="K63" s="43">
        <v>6985</v>
      </c>
      <c r="L63" s="40">
        <v>465.66666666666669</v>
      </c>
      <c r="M63" s="35">
        <v>7.4932981847039466</v>
      </c>
      <c r="N63" s="40">
        <v>709.7</v>
      </c>
      <c r="O63" s="43">
        <v>22928</v>
      </c>
      <c r="P63" s="40">
        <v>1479.2258064516129</v>
      </c>
      <c r="Q63" s="35">
        <v>13.576033355587549</v>
      </c>
      <c r="R63" s="45">
        <v>1628.09</v>
      </c>
    </row>
    <row r="64" spans="1:18" ht="20.100000000000001" customHeight="1">
      <c r="A64" s="30"/>
      <c r="B64" s="16" t="s">
        <v>95</v>
      </c>
      <c r="C64" s="39">
        <v>320</v>
      </c>
      <c r="D64" s="39">
        <v>300</v>
      </c>
      <c r="E64" s="40">
        <v>11.5</v>
      </c>
      <c r="F64" s="40">
        <v>20.5</v>
      </c>
      <c r="G64" s="40">
        <v>27</v>
      </c>
      <c r="H64" s="34"/>
      <c r="I64" s="41"/>
      <c r="J64" s="42">
        <v>161.30000000000001</v>
      </c>
      <c r="K64" s="43">
        <v>9239</v>
      </c>
      <c r="L64" s="40">
        <v>615.93333333333328</v>
      </c>
      <c r="M64" s="35">
        <v>7.5682470426250026</v>
      </c>
      <c r="N64" s="40">
        <v>939.1</v>
      </c>
      <c r="O64" s="43">
        <v>30823</v>
      </c>
      <c r="P64" s="40">
        <v>1926.4375</v>
      </c>
      <c r="Q64" s="35">
        <v>13.823571699525708</v>
      </c>
      <c r="R64" s="45">
        <v>2149.2399999999998</v>
      </c>
    </row>
    <row r="65" spans="1:18" ht="20.100000000000001" customHeight="1">
      <c r="A65" s="30"/>
      <c r="B65" s="16" t="s">
        <v>96</v>
      </c>
      <c r="C65" s="39">
        <v>359</v>
      </c>
      <c r="D65" s="39">
        <v>309</v>
      </c>
      <c r="E65" s="40">
        <v>21</v>
      </c>
      <c r="F65" s="40">
        <v>40</v>
      </c>
      <c r="G65" s="40">
        <v>27</v>
      </c>
      <c r="H65" s="34"/>
      <c r="I65" s="41"/>
      <c r="J65" s="42">
        <v>312</v>
      </c>
      <c r="K65" s="43">
        <v>19709</v>
      </c>
      <c r="L65" s="40">
        <v>1275.6634304207121</v>
      </c>
      <c r="M65" s="35">
        <v>7.9479476467118095</v>
      </c>
      <c r="N65" s="40">
        <v>1951</v>
      </c>
      <c r="O65" s="43">
        <v>68135</v>
      </c>
      <c r="P65" s="40">
        <v>3795.8217270194987</v>
      </c>
      <c r="Q65" s="35">
        <v>14.777733596746501</v>
      </c>
      <c r="R65" s="45">
        <v>4435.03</v>
      </c>
    </row>
    <row r="66" spans="1:18" ht="20.100000000000001" customHeight="1">
      <c r="A66" s="30"/>
      <c r="B66" s="16" t="s">
        <v>97</v>
      </c>
      <c r="C66" s="39">
        <v>330</v>
      </c>
      <c r="D66" s="39">
        <v>300</v>
      </c>
      <c r="E66" s="40">
        <v>9.5</v>
      </c>
      <c r="F66" s="40">
        <v>16.5</v>
      </c>
      <c r="G66" s="40">
        <v>27</v>
      </c>
      <c r="H66" s="34"/>
      <c r="I66" s="41"/>
      <c r="J66" s="42">
        <v>133.5</v>
      </c>
      <c r="K66" s="43">
        <v>7436</v>
      </c>
      <c r="L66" s="40">
        <v>495.73333333333335</v>
      </c>
      <c r="M66" s="35">
        <v>7.4632683545371199</v>
      </c>
      <c r="N66" s="40">
        <v>755.9</v>
      </c>
      <c r="O66" s="43">
        <v>27693</v>
      </c>
      <c r="P66" s="40">
        <v>1678.3636363636363</v>
      </c>
      <c r="Q66" s="35">
        <v>14.402715099841107</v>
      </c>
      <c r="R66" s="45">
        <v>1850.47</v>
      </c>
    </row>
    <row r="67" spans="1:18" ht="20.100000000000001" customHeight="1">
      <c r="A67" s="30"/>
      <c r="B67" s="16" t="s">
        <v>98</v>
      </c>
      <c r="C67" s="39">
        <v>340</v>
      </c>
      <c r="D67" s="39">
        <v>300</v>
      </c>
      <c r="E67" s="40">
        <v>12</v>
      </c>
      <c r="F67" s="40">
        <v>21.5</v>
      </c>
      <c r="G67" s="40">
        <v>27</v>
      </c>
      <c r="H67" s="34"/>
      <c r="I67" s="41"/>
      <c r="J67" s="42">
        <v>170.9</v>
      </c>
      <c r="K67" s="43">
        <v>9690</v>
      </c>
      <c r="L67" s="40">
        <v>646</v>
      </c>
      <c r="M67" s="35">
        <v>7.5299285825795055</v>
      </c>
      <c r="N67" s="40">
        <v>985.7</v>
      </c>
      <c r="O67" s="43">
        <v>36656</v>
      </c>
      <c r="P67" s="40">
        <v>2156.2352941176468</v>
      </c>
      <c r="Q67" s="35">
        <v>14.645408996716345</v>
      </c>
      <c r="R67" s="45">
        <v>2408.1</v>
      </c>
    </row>
    <row r="68" spans="1:18" ht="20.100000000000001" customHeight="1">
      <c r="A68" s="30"/>
      <c r="B68" s="16" t="s">
        <v>99</v>
      </c>
      <c r="C68" s="39">
        <v>377</v>
      </c>
      <c r="D68" s="39">
        <v>309</v>
      </c>
      <c r="E68" s="40">
        <v>21</v>
      </c>
      <c r="F68" s="40">
        <v>40</v>
      </c>
      <c r="G68" s="40">
        <v>27</v>
      </c>
      <c r="H68" s="34"/>
      <c r="I68" s="41"/>
      <c r="J68" s="42">
        <v>315.8</v>
      </c>
      <c r="K68" s="43">
        <v>19711</v>
      </c>
      <c r="L68" s="40">
        <v>1275.7928802588997</v>
      </c>
      <c r="M68" s="35">
        <v>7.900385188739997</v>
      </c>
      <c r="N68" s="40">
        <v>1953</v>
      </c>
      <c r="O68" s="43">
        <v>76372</v>
      </c>
      <c r="P68" s="40">
        <v>4051.5649867374004</v>
      </c>
      <c r="Q68" s="35">
        <v>15.551096599484072</v>
      </c>
      <c r="R68" s="45">
        <v>4717.57</v>
      </c>
    </row>
    <row r="69" spans="1:18" ht="20.100000000000001" customHeight="1">
      <c r="A69" s="30"/>
      <c r="B69" s="16" t="s">
        <v>100</v>
      </c>
      <c r="C69" s="39">
        <v>350</v>
      </c>
      <c r="D69" s="39">
        <v>300</v>
      </c>
      <c r="E69" s="40">
        <v>10</v>
      </c>
      <c r="F69" s="40">
        <v>17.5</v>
      </c>
      <c r="G69" s="40">
        <v>27</v>
      </c>
      <c r="H69" s="34"/>
      <c r="I69" s="41"/>
      <c r="J69" s="42">
        <v>142.80000000000001</v>
      </c>
      <c r="K69" s="43">
        <v>7887</v>
      </c>
      <c r="L69" s="40">
        <v>525.79999999999995</v>
      </c>
      <c r="M69" s="35">
        <v>7.4317624045023658</v>
      </c>
      <c r="N69" s="40">
        <v>802.3</v>
      </c>
      <c r="O69" s="43">
        <v>33090</v>
      </c>
      <c r="P69" s="40">
        <v>1890.8571428571429</v>
      </c>
      <c r="Q69" s="35">
        <v>15.222440312762938</v>
      </c>
      <c r="R69" s="45">
        <v>2088.4699999999998</v>
      </c>
    </row>
    <row r="70" spans="1:18" ht="20.100000000000001" customHeight="1">
      <c r="A70" s="30"/>
      <c r="B70" s="16" t="s">
        <v>101</v>
      </c>
      <c r="C70" s="39">
        <v>360</v>
      </c>
      <c r="D70" s="39">
        <v>300</v>
      </c>
      <c r="E70" s="40">
        <v>12.5</v>
      </c>
      <c r="F70" s="40">
        <v>22.5</v>
      </c>
      <c r="G70" s="40">
        <v>27</v>
      </c>
      <c r="H70" s="34"/>
      <c r="I70" s="41"/>
      <c r="J70" s="42">
        <v>180.6</v>
      </c>
      <c r="K70" s="43">
        <v>10141</v>
      </c>
      <c r="L70" s="40">
        <v>676.06666666666672</v>
      </c>
      <c r="M70" s="35">
        <v>7.4934449020830005</v>
      </c>
      <c r="N70" s="40">
        <v>1032</v>
      </c>
      <c r="O70" s="43">
        <v>43193</v>
      </c>
      <c r="P70" s="40">
        <v>2399.6111111111113</v>
      </c>
      <c r="Q70" s="35">
        <v>15.46492476921199</v>
      </c>
      <c r="R70" s="45">
        <v>2682.99</v>
      </c>
    </row>
    <row r="71" spans="1:18" ht="20.100000000000001" customHeight="1">
      <c r="A71" s="30"/>
      <c r="B71" s="16" t="s">
        <v>102</v>
      </c>
      <c r="C71" s="39">
        <v>395</v>
      </c>
      <c r="D71" s="39">
        <v>308</v>
      </c>
      <c r="E71" s="40">
        <v>21</v>
      </c>
      <c r="F71" s="40">
        <v>40</v>
      </c>
      <c r="G71" s="40">
        <v>27</v>
      </c>
      <c r="H71" s="34"/>
      <c r="I71" s="41"/>
      <c r="J71" s="42">
        <v>318.8</v>
      </c>
      <c r="K71" s="43">
        <v>19522</v>
      </c>
      <c r="L71" s="40">
        <v>1267.6623376623377</v>
      </c>
      <c r="M71" s="35">
        <v>7.8253360673600927</v>
      </c>
      <c r="N71" s="40">
        <v>1942</v>
      </c>
      <c r="O71" s="43">
        <v>84867</v>
      </c>
      <c r="P71" s="40">
        <v>4297.0632911392404</v>
      </c>
      <c r="Q71" s="35">
        <v>16.315871221034449</v>
      </c>
      <c r="R71" s="45">
        <v>4989.32</v>
      </c>
    </row>
    <row r="72" spans="1:18" ht="20.100000000000001" customHeight="1">
      <c r="A72" s="30"/>
      <c r="B72" s="16" t="s">
        <v>103</v>
      </c>
      <c r="C72" s="39">
        <v>390</v>
      </c>
      <c r="D72" s="39">
        <v>300</v>
      </c>
      <c r="E72" s="40">
        <v>11</v>
      </c>
      <c r="F72" s="40">
        <v>19</v>
      </c>
      <c r="G72" s="40">
        <v>27</v>
      </c>
      <c r="H72" s="34"/>
      <c r="I72" s="41"/>
      <c r="J72" s="42">
        <v>159</v>
      </c>
      <c r="K72" s="43">
        <v>8564</v>
      </c>
      <c r="L72" s="40">
        <v>570.93333333333328</v>
      </c>
      <c r="M72" s="35">
        <v>7.3390486590651367</v>
      </c>
      <c r="N72" s="40">
        <v>872.9</v>
      </c>
      <c r="O72" s="43">
        <v>45069</v>
      </c>
      <c r="P72" s="40">
        <v>2311.2307692307691</v>
      </c>
      <c r="Q72" s="35">
        <v>16.836057441951166</v>
      </c>
      <c r="R72" s="45">
        <v>2561.8000000000002</v>
      </c>
    </row>
    <row r="73" spans="1:18" ht="20.100000000000001" customHeight="1">
      <c r="A73" s="30"/>
      <c r="B73" s="16" t="s">
        <v>104</v>
      </c>
      <c r="C73" s="39">
        <v>400</v>
      </c>
      <c r="D73" s="39">
        <v>300</v>
      </c>
      <c r="E73" s="40">
        <v>13.5</v>
      </c>
      <c r="F73" s="40">
        <v>24</v>
      </c>
      <c r="G73" s="40">
        <v>27</v>
      </c>
      <c r="H73" s="34"/>
      <c r="I73" s="41"/>
      <c r="J73" s="42">
        <v>197.8</v>
      </c>
      <c r="K73" s="43">
        <v>10819</v>
      </c>
      <c r="L73" s="40">
        <v>721.26666666666665</v>
      </c>
      <c r="M73" s="35">
        <v>7.3957192548297055</v>
      </c>
      <c r="N73" s="40">
        <v>1104</v>
      </c>
      <c r="O73" s="43">
        <v>57680</v>
      </c>
      <c r="P73" s="40">
        <v>2884</v>
      </c>
      <c r="Q73" s="35">
        <v>17.076524369139879</v>
      </c>
      <c r="R73" s="45">
        <v>3231.74</v>
      </c>
    </row>
    <row r="74" spans="1:18" ht="20.100000000000001" customHeight="1">
      <c r="A74" s="30"/>
      <c r="B74" s="16" t="s">
        <v>105</v>
      </c>
      <c r="C74" s="39">
        <v>432</v>
      </c>
      <c r="D74" s="39">
        <v>307</v>
      </c>
      <c r="E74" s="40">
        <v>21</v>
      </c>
      <c r="F74" s="40">
        <v>40</v>
      </c>
      <c r="G74" s="40">
        <v>27</v>
      </c>
      <c r="H74" s="34"/>
      <c r="I74" s="41"/>
      <c r="J74" s="42">
        <v>325.8</v>
      </c>
      <c r="K74" s="43">
        <v>19335</v>
      </c>
      <c r="L74" s="40">
        <v>1259.6091205211726</v>
      </c>
      <c r="M74" s="35">
        <v>7.7036500879593683</v>
      </c>
      <c r="N74" s="40">
        <v>1934</v>
      </c>
      <c r="O74" s="43">
        <v>104119</v>
      </c>
      <c r="P74" s="40">
        <v>4820.3240740740739</v>
      </c>
      <c r="Q74" s="35">
        <v>17.876786529566647</v>
      </c>
      <c r="R74" s="45">
        <v>5570.62</v>
      </c>
    </row>
    <row r="75" spans="1:18" ht="20.100000000000001" customHeight="1">
      <c r="A75" s="30"/>
      <c r="B75" s="16" t="s">
        <v>106</v>
      </c>
      <c r="C75" s="39">
        <v>440</v>
      </c>
      <c r="D75" s="39">
        <v>300</v>
      </c>
      <c r="E75" s="40">
        <v>11.5</v>
      </c>
      <c r="F75" s="40">
        <v>21</v>
      </c>
      <c r="G75" s="40">
        <v>27</v>
      </c>
      <c r="H75" s="34"/>
      <c r="I75" s="41"/>
      <c r="J75" s="42">
        <v>178</v>
      </c>
      <c r="K75" s="43">
        <v>9465</v>
      </c>
      <c r="L75" s="40">
        <v>631</v>
      </c>
      <c r="M75" s="35">
        <v>7.2920612520309227</v>
      </c>
      <c r="N75" s="40">
        <v>965.5</v>
      </c>
      <c r="O75" s="43">
        <v>63722</v>
      </c>
      <c r="P75" s="40">
        <v>2896.4545454545455</v>
      </c>
      <c r="Q75" s="35">
        <v>18.920591006756204</v>
      </c>
      <c r="R75" s="45">
        <v>3215.87</v>
      </c>
    </row>
    <row r="76" spans="1:18" ht="20.100000000000001" customHeight="1">
      <c r="A76" s="30"/>
      <c r="B76" s="16" t="s">
        <v>107</v>
      </c>
      <c r="C76" s="39">
        <v>450</v>
      </c>
      <c r="D76" s="39">
        <v>300</v>
      </c>
      <c r="E76" s="40">
        <v>14</v>
      </c>
      <c r="F76" s="40">
        <v>26</v>
      </c>
      <c r="G76" s="40">
        <v>27</v>
      </c>
      <c r="H76" s="34"/>
      <c r="I76" s="41"/>
      <c r="J76" s="42">
        <v>218</v>
      </c>
      <c r="K76" s="43">
        <v>11721</v>
      </c>
      <c r="L76" s="40">
        <v>781.4</v>
      </c>
      <c r="M76" s="35">
        <v>7.332534012595616</v>
      </c>
      <c r="N76" s="40">
        <v>1198</v>
      </c>
      <c r="O76" s="43">
        <v>79887</v>
      </c>
      <c r="P76" s="40">
        <v>3550.5333333333333</v>
      </c>
      <c r="Q76" s="35">
        <v>19.142991627234416</v>
      </c>
      <c r="R76" s="45">
        <v>3982.37</v>
      </c>
    </row>
    <row r="77" spans="1:18" ht="20.100000000000001" customHeight="1">
      <c r="A77" s="30"/>
      <c r="B77" s="16" t="s">
        <v>108</v>
      </c>
      <c r="C77" s="39">
        <v>478</v>
      </c>
      <c r="D77" s="39">
        <v>307</v>
      </c>
      <c r="E77" s="40">
        <v>21</v>
      </c>
      <c r="F77" s="40">
        <v>40</v>
      </c>
      <c r="G77" s="40">
        <v>27</v>
      </c>
      <c r="H77" s="34"/>
      <c r="I77" s="41"/>
      <c r="J77" s="42">
        <v>335.4</v>
      </c>
      <c r="K77" s="43">
        <v>19339</v>
      </c>
      <c r="L77" s="40">
        <v>1259.869706840391</v>
      </c>
      <c r="M77" s="35">
        <v>7.5933860057028619</v>
      </c>
      <c r="N77" s="40">
        <v>1939</v>
      </c>
      <c r="O77" s="43">
        <v>131484</v>
      </c>
      <c r="P77" s="40">
        <v>5501.4225941422601</v>
      </c>
      <c r="Q77" s="35">
        <v>19.799531987024032</v>
      </c>
      <c r="R77" s="45">
        <v>6331.02</v>
      </c>
    </row>
    <row r="78" spans="1:18" ht="20.100000000000001" customHeight="1">
      <c r="A78" s="30"/>
      <c r="B78" s="16" t="s">
        <v>109</v>
      </c>
      <c r="C78" s="39">
        <v>490</v>
      </c>
      <c r="D78" s="39">
        <v>300</v>
      </c>
      <c r="E78" s="40">
        <v>12</v>
      </c>
      <c r="F78" s="40">
        <v>23</v>
      </c>
      <c r="G78" s="40">
        <v>27</v>
      </c>
      <c r="H78" s="34"/>
      <c r="I78" s="41"/>
      <c r="J78" s="42">
        <v>197.5</v>
      </c>
      <c r="K78" s="43">
        <v>10367</v>
      </c>
      <c r="L78" s="40">
        <v>691.13333333333333</v>
      </c>
      <c r="M78" s="35">
        <v>7.2450768967973227</v>
      </c>
      <c r="N78" s="40">
        <v>1059</v>
      </c>
      <c r="O78" s="43">
        <v>86975</v>
      </c>
      <c r="P78" s="40">
        <v>3550</v>
      </c>
      <c r="Q78" s="35">
        <v>20.985226871193053</v>
      </c>
      <c r="R78" s="45">
        <v>3948.86</v>
      </c>
    </row>
    <row r="79" spans="1:18" ht="20.100000000000001" customHeight="1">
      <c r="A79" s="30"/>
      <c r="B79" s="16" t="s">
        <v>110</v>
      </c>
      <c r="C79" s="39">
        <v>500</v>
      </c>
      <c r="D79" s="39">
        <v>300</v>
      </c>
      <c r="E79" s="40">
        <v>14.5</v>
      </c>
      <c r="F79" s="40">
        <v>28</v>
      </c>
      <c r="G79" s="40">
        <v>27</v>
      </c>
      <c r="H79" s="34"/>
      <c r="I79" s="41"/>
      <c r="J79" s="42">
        <v>238.6</v>
      </c>
      <c r="K79" s="43">
        <v>12624</v>
      </c>
      <c r="L79" s="40">
        <v>841.6</v>
      </c>
      <c r="M79" s="35">
        <v>7.2738321190802369</v>
      </c>
      <c r="N79" s="40">
        <v>1292</v>
      </c>
      <c r="O79" s="43">
        <v>107176</v>
      </c>
      <c r="P79" s="40">
        <v>4287.04</v>
      </c>
      <c r="Q79" s="35">
        <v>21.194030379371217</v>
      </c>
      <c r="R79" s="45">
        <v>4814.5600000000004</v>
      </c>
    </row>
    <row r="80" spans="1:18" ht="20.100000000000001" customHeight="1">
      <c r="A80" s="30"/>
      <c r="B80" s="16" t="s">
        <v>111</v>
      </c>
      <c r="C80" s="39">
        <v>524</v>
      </c>
      <c r="D80" s="39">
        <v>306</v>
      </c>
      <c r="E80" s="40">
        <v>21</v>
      </c>
      <c r="F80" s="40">
        <v>40</v>
      </c>
      <c r="G80" s="40">
        <v>27</v>
      </c>
      <c r="H80" s="34"/>
      <c r="I80" s="41"/>
      <c r="J80" s="42">
        <v>344.3</v>
      </c>
      <c r="K80" s="43">
        <v>19155</v>
      </c>
      <c r="L80" s="40">
        <v>1251.9607843137255</v>
      </c>
      <c r="M80" s="35">
        <v>7.4588619085008023</v>
      </c>
      <c r="N80" s="40">
        <v>1932</v>
      </c>
      <c r="O80" s="43">
        <v>161929</v>
      </c>
      <c r="P80" s="40">
        <v>6180.4961832061072</v>
      </c>
      <c r="Q80" s="35">
        <v>21.686716670125364</v>
      </c>
      <c r="R80" s="45">
        <v>7094.27</v>
      </c>
    </row>
    <row r="81" spans="1:18" ht="20.100000000000001" customHeight="1">
      <c r="A81" s="30"/>
      <c r="B81" s="16" t="s">
        <v>112</v>
      </c>
      <c r="C81" s="39">
        <v>540</v>
      </c>
      <c r="D81" s="39">
        <v>300</v>
      </c>
      <c r="E81" s="40">
        <v>12.5</v>
      </c>
      <c r="F81" s="40">
        <v>24</v>
      </c>
      <c r="G81" s="40">
        <v>27</v>
      </c>
      <c r="H81" s="34"/>
      <c r="I81" s="41"/>
      <c r="J81" s="42">
        <v>211.8</v>
      </c>
      <c r="K81" s="43">
        <v>10819</v>
      </c>
      <c r="L81" s="40">
        <v>721.26666666666665</v>
      </c>
      <c r="M81" s="35">
        <v>7.1471119123350082</v>
      </c>
      <c r="N81" s="40">
        <v>1107</v>
      </c>
      <c r="O81" s="43">
        <v>111932</v>
      </c>
      <c r="P81" s="40">
        <v>4145.6296296296296</v>
      </c>
      <c r="Q81" s="35">
        <v>22.988686300616216</v>
      </c>
      <c r="R81" s="45">
        <v>4621.82</v>
      </c>
    </row>
    <row r="82" spans="1:18" ht="20.100000000000001" customHeight="1">
      <c r="A82" s="30"/>
      <c r="B82" s="16" t="s">
        <v>113</v>
      </c>
      <c r="C82" s="39">
        <v>550</v>
      </c>
      <c r="D82" s="39">
        <v>300</v>
      </c>
      <c r="E82" s="40">
        <v>15</v>
      </c>
      <c r="F82" s="40">
        <v>29</v>
      </c>
      <c r="G82" s="40">
        <v>27</v>
      </c>
      <c r="H82" s="34"/>
      <c r="I82" s="41"/>
      <c r="J82" s="42">
        <v>254.1</v>
      </c>
      <c r="K82" s="43">
        <v>13077</v>
      </c>
      <c r="L82" s="40">
        <v>871.8</v>
      </c>
      <c r="M82" s="35">
        <v>7.1738407115644574</v>
      </c>
      <c r="N82" s="40">
        <v>1341</v>
      </c>
      <c r="O82" s="43">
        <v>136691</v>
      </c>
      <c r="P82" s="40">
        <v>4970.5818181818186</v>
      </c>
      <c r="Q82" s="35">
        <v>23.193571419996587</v>
      </c>
      <c r="R82" s="45">
        <v>5590.61</v>
      </c>
    </row>
    <row r="83" spans="1:18" ht="20.100000000000001" customHeight="1">
      <c r="A83" s="30"/>
      <c r="B83" s="16" t="s">
        <v>114</v>
      </c>
      <c r="C83" s="39">
        <v>572</v>
      </c>
      <c r="D83" s="39">
        <v>306</v>
      </c>
      <c r="E83" s="40">
        <v>21</v>
      </c>
      <c r="F83" s="40">
        <v>40</v>
      </c>
      <c r="G83" s="40">
        <v>27</v>
      </c>
      <c r="H83" s="34"/>
      <c r="I83" s="41"/>
      <c r="J83" s="42">
        <v>354.4</v>
      </c>
      <c r="K83" s="43">
        <v>19158</v>
      </c>
      <c r="L83" s="40">
        <v>1252.1568627450979</v>
      </c>
      <c r="M83" s="35">
        <v>7.3523847884036542</v>
      </c>
      <c r="N83" s="40">
        <v>1937</v>
      </c>
      <c r="O83" s="43">
        <v>197984</v>
      </c>
      <c r="P83" s="40">
        <v>6922.5174825174818</v>
      </c>
      <c r="Q83" s="35">
        <v>23.635684847157084</v>
      </c>
      <c r="R83" s="45">
        <v>7932.68</v>
      </c>
    </row>
    <row r="84" spans="1:18" ht="20.100000000000001" customHeight="1">
      <c r="A84" s="30"/>
      <c r="B84" s="16" t="s">
        <v>115</v>
      </c>
      <c r="C84" s="39">
        <v>590</v>
      </c>
      <c r="D84" s="39">
        <v>300</v>
      </c>
      <c r="E84" s="40">
        <v>13</v>
      </c>
      <c r="F84" s="40">
        <v>25</v>
      </c>
      <c r="G84" s="40">
        <v>27</v>
      </c>
      <c r="H84" s="34"/>
      <c r="I84" s="41"/>
      <c r="J84" s="42">
        <v>226.5</v>
      </c>
      <c r="K84" s="43">
        <v>11271</v>
      </c>
      <c r="L84" s="40">
        <v>751.4</v>
      </c>
      <c r="M84" s="35">
        <v>7.0541894930582574</v>
      </c>
      <c r="N84" s="40">
        <v>1156</v>
      </c>
      <c r="O84" s="43">
        <v>141203</v>
      </c>
      <c r="P84" s="40">
        <v>4786.5423728813557</v>
      </c>
      <c r="Q84" s="35">
        <v>24.96823589146836</v>
      </c>
      <c r="R84" s="45">
        <v>5350.38</v>
      </c>
    </row>
    <row r="85" spans="1:18" ht="20.100000000000001" customHeight="1">
      <c r="A85" s="30"/>
      <c r="B85" s="16" t="s">
        <v>116</v>
      </c>
      <c r="C85" s="39">
        <v>600</v>
      </c>
      <c r="D85" s="39">
        <v>300</v>
      </c>
      <c r="E85" s="40">
        <v>15.5</v>
      </c>
      <c r="F85" s="40">
        <v>30</v>
      </c>
      <c r="G85" s="40">
        <v>27</v>
      </c>
      <c r="H85" s="34"/>
      <c r="I85" s="41"/>
      <c r="J85" s="42">
        <v>270</v>
      </c>
      <c r="K85" s="43">
        <v>13530</v>
      </c>
      <c r="L85" s="40">
        <v>902</v>
      </c>
      <c r="M85" s="35">
        <v>7.078920193865101</v>
      </c>
      <c r="N85" s="40">
        <v>1391</v>
      </c>
      <c r="O85" s="43">
        <v>171041</v>
      </c>
      <c r="P85" s="40">
        <v>5701.3666666666668</v>
      </c>
      <c r="Q85" s="35">
        <v>25.169131593783391</v>
      </c>
      <c r="R85" s="45">
        <v>6425.13</v>
      </c>
    </row>
    <row r="86" spans="1:18" ht="20.100000000000001" customHeight="1">
      <c r="A86" s="30"/>
      <c r="B86" s="16" t="s">
        <v>117</v>
      </c>
      <c r="C86" s="39">
        <v>620</v>
      </c>
      <c r="D86" s="39">
        <v>305</v>
      </c>
      <c r="E86" s="40">
        <v>21</v>
      </c>
      <c r="F86" s="40">
        <v>40</v>
      </c>
      <c r="G86" s="40">
        <v>27</v>
      </c>
      <c r="H86" s="34"/>
      <c r="I86" s="41"/>
      <c r="J86" s="42">
        <v>363.7</v>
      </c>
      <c r="K86" s="43">
        <v>18975</v>
      </c>
      <c r="L86" s="40">
        <v>1244.2622950819673</v>
      </c>
      <c r="M86" s="35">
        <v>7.2230270578906994</v>
      </c>
      <c r="N86" s="40">
        <v>1930</v>
      </c>
      <c r="O86" s="43">
        <v>237447</v>
      </c>
      <c r="P86" s="40">
        <v>7659.5806451612907</v>
      </c>
      <c r="Q86" s="35">
        <v>25.551223035800859</v>
      </c>
      <c r="R86" s="45">
        <v>8772.08</v>
      </c>
    </row>
    <row r="87" spans="1:18" ht="20.100000000000001" customHeight="1">
      <c r="A87" s="30"/>
      <c r="B87" s="16" t="s">
        <v>118</v>
      </c>
      <c r="C87" s="39">
        <v>640</v>
      </c>
      <c r="D87" s="39">
        <v>300</v>
      </c>
      <c r="E87" s="40">
        <v>13.5</v>
      </c>
      <c r="F87" s="40">
        <v>26</v>
      </c>
      <c r="G87" s="40">
        <v>27</v>
      </c>
      <c r="H87" s="34"/>
      <c r="I87" s="41"/>
      <c r="J87" s="42">
        <v>241.64</v>
      </c>
      <c r="K87" s="43">
        <v>11723</v>
      </c>
      <c r="L87" s="40">
        <v>781.5333333333333</v>
      </c>
      <c r="M87" s="35">
        <v>6.9652220941896168</v>
      </c>
      <c r="N87" s="40">
        <v>1205</v>
      </c>
      <c r="O87" s="43">
        <v>175178</v>
      </c>
      <c r="P87" s="40">
        <v>5474.3125</v>
      </c>
      <c r="Q87" s="35">
        <v>26.92497869517215</v>
      </c>
      <c r="R87" s="45">
        <v>6136.29</v>
      </c>
    </row>
    <row r="88" spans="1:18" ht="20.100000000000001" customHeight="1">
      <c r="A88" s="30"/>
      <c r="B88" s="16" t="s">
        <v>119</v>
      </c>
      <c r="C88" s="39">
        <v>650</v>
      </c>
      <c r="D88" s="39">
        <v>300</v>
      </c>
      <c r="E88" s="40">
        <v>16</v>
      </c>
      <c r="F88" s="40">
        <v>31</v>
      </c>
      <c r="G88" s="40">
        <v>27</v>
      </c>
      <c r="H88" s="34"/>
      <c r="I88" s="41"/>
      <c r="J88" s="42">
        <v>286.33999999999997</v>
      </c>
      <c r="K88" s="43">
        <v>13984</v>
      </c>
      <c r="L88" s="40">
        <v>932.26666666666665</v>
      </c>
      <c r="M88" s="35">
        <v>6.9883507973884997</v>
      </c>
      <c r="N88" s="40">
        <v>1441</v>
      </c>
      <c r="O88" s="43">
        <v>210616</v>
      </c>
      <c r="P88" s="40">
        <v>6480.4923076923078</v>
      </c>
      <c r="Q88" s="35">
        <v>27.120935752811391</v>
      </c>
      <c r="R88" s="45">
        <v>7318.88</v>
      </c>
    </row>
    <row r="89" spans="1:18" ht="20.100000000000001" customHeight="1">
      <c r="A89" s="30"/>
      <c r="B89" s="16" t="s">
        <v>120</v>
      </c>
      <c r="C89" s="39">
        <v>668</v>
      </c>
      <c r="D89" s="39">
        <v>305</v>
      </c>
      <c r="E89" s="40">
        <v>21</v>
      </c>
      <c r="F89" s="40">
        <v>40</v>
      </c>
      <c r="G89" s="40">
        <v>27</v>
      </c>
      <c r="H89" s="34"/>
      <c r="I89" s="41"/>
      <c r="J89" s="42">
        <v>373.74</v>
      </c>
      <c r="K89" s="43">
        <v>18979</v>
      </c>
      <c r="L89" s="40">
        <v>1244.5245901639344</v>
      </c>
      <c r="M89" s="35">
        <v>7.1260993402519057</v>
      </c>
      <c r="N89" s="40">
        <v>1936</v>
      </c>
      <c r="O89" s="43">
        <v>281668</v>
      </c>
      <c r="P89" s="40">
        <v>8433.1736526946115</v>
      </c>
      <c r="Q89" s="35">
        <v>27.45263048086537</v>
      </c>
      <c r="R89" s="45">
        <v>9657</v>
      </c>
    </row>
    <row r="90" spans="1:18" ht="20.100000000000001" customHeight="1">
      <c r="A90" s="30"/>
      <c r="B90" s="16" t="s">
        <v>121</v>
      </c>
      <c r="C90" s="39">
        <v>690</v>
      </c>
      <c r="D90" s="39">
        <v>300</v>
      </c>
      <c r="E90" s="40">
        <v>14.5</v>
      </c>
      <c r="F90" s="40">
        <v>27</v>
      </c>
      <c r="G90" s="40">
        <v>27</v>
      </c>
      <c r="H90" s="34"/>
      <c r="I90" s="41"/>
      <c r="J90" s="42">
        <v>260.48</v>
      </c>
      <c r="K90" s="43">
        <v>12179</v>
      </c>
      <c r="L90" s="40">
        <v>811.93333333333328</v>
      </c>
      <c r="M90" s="35">
        <v>6.8378351064857466</v>
      </c>
      <c r="N90" s="40">
        <v>1257</v>
      </c>
      <c r="O90" s="43">
        <v>215301</v>
      </c>
      <c r="P90" s="40">
        <v>6240.608695652174</v>
      </c>
      <c r="Q90" s="35">
        <v>28.749866466947665</v>
      </c>
      <c r="R90" s="45">
        <v>7031.82</v>
      </c>
    </row>
    <row r="91" spans="1:18" ht="20.100000000000001" customHeight="1">
      <c r="A91" s="30"/>
      <c r="B91" s="16" t="s">
        <v>122</v>
      </c>
      <c r="C91" s="39">
        <v>700</v>
      </c>
      <c r="D91" s="39">
        <v>300</v>
      </c>
      <c r="E91" s="40">
        <v>17</v>
      </c>
      <c r="F91" s="40">
        <v>32</v>
      </c>
      <c r="G91" s="40">
        <v>27</v>
      </c>
      <c r="H91" s="34"/>
      <c r="I91" s="41"/>
      <c r="J91" s="42">
        <v>306.38</v>
      </c>
      <c r="K91" s="43">
        <v>14441</v>
      </c>
      <c r="L91" s="40">
        <v>962.73333333333335</v>
      </c>
      <c r="M91" s="35">
        <v>6.8654408230183206</v>
      </c>
      <c r="N91" s="40">
        <v>1495</v>
      </c>
      <c r="O91" s="43">
        <v>256888</v>
      </c>
      <c r="P91" s="40">
        <v>7339.6571428571433</v>
      </c>
      <c r="Q91" s="35">
        <v>28.956209016429838</v>
      </c>
      <c r="R91" s="45">
        <v>8327.1299999999992</v>
      </c>
    </row>
    <row r="92" spans="1:18" ht="20.100000000000001" customHeight="1">
      <c r="A92" s="30"/>
      <c r="B92" s="16" t="s">
        <v>123</v>
      </c>
      <c r="C92" s="39">
        <v>716</v>
      </c>
      <c r="D92" s="39">
        <v>304</v>
      </c>
      <c r="E92" s="40">
        <v>21</v>
      </c>
      <c r="F92" s="40">
        <v>40</v>
      </c>
      <c r="G92" s="40">
        <v>27</v>
      </c>
      <c r="H92" s="34"/>
      <c r="I92" s="41"/>
      <c r="J92" s="42">
        <v>383.02</v>
      </c>
      <c r="K92" s="43">
        <v>18797</v>
      </c>
      <c r="L92" s="40">
        <v>1236.6447368421054</v>
      </c>
      <c r="M92" s="35">
        <v>7.0054097866237148</v>
      </c>
      <c r="N92" s="40">
        <v>1929</v>
      </c>
      <c r="O92" s="43">
        <v>329278</v>
      </c>
      <c r="P92" s="40">
        <v>9197.7094972067043</v>
      </c>
      <c r="Q92" s="35">
        <v>29.320450015256846</v>
      </c>
      <c r="R92" s="45">
        <v>10539</v>
      </c>
    </row>
    <row r="93" spans="1:18" ht="20.100000000000001" customHeight="1">
      <c r="A93" s="30"/>
      <c r="B93" s="16" t="s">
        <v>124</v>
      </c>
      <c r="C93" s="39">
        <v>790</v>
      </c>
      <c r="D93" s="39">
        <v>300</v>
      </c>
      <c r="E93" s="40">
        <v>15</v>
      </c>
      <c r="F93" s="40">
        <v>28</v>
      </c>
      <c r="G93" s="40">
        <v>30</v>
      </c>
      <c r="H93" s="34"/>
      <c r="I93" s="41"/>
      <c r="J93" s="42">
        <v>285.83</v>
      </c>
      <c r="K93" s="43">
        <v>12639</v>
      </c>
      <c r="L93" s="40">
        <v>842.6</v>
      </c>
      <c r="M93" s="35">
        <v>6.6497061191043976</v>
      </c>
      <c r="N93" s="40">
        <v>1312</v>
      </c>
      <c r="O93" s="43">
        <v>303442</v>
      </c>
      <c r="P93" s="40">
        <v>7682.0759493670885</v>
      </c>
      <c r="Q93" s="35">
        <v>32.582465301090032</v>
      </c>
      <c r="R93" s="45">
        <v>8699.49</v>
      </c>
    </row>
    <row r="94" spans="1:18" ht="20.100000000000001" customHeight="1">
      <c r="A94" s="30"/>
      <c r="B94" s="16" t="s">
        <v>125</v>
      </c>
      <c r="C94" s="39">
        <v>800</v>
      </c>
      <c r="D94" s="39">
        <v>300</v>
      </c>
      <c r="E94" s="40">
        <v>17.5</v>
      </c>
      <c r="F94" s="40">
        <v>33</v>
      </c>
      <c r="G94" s="40">
        <v>30</v>
      </c>
      <c r="H94" s="34"/>
      <c r="I94" s="41"/>
      <c r="J94" s="42">
        <v>334.18</v>
      </c>
      <c r="K94" s="43">
        <v>14904</v>
      </c>
      <c r="L94" s="40">
        <v>993.6</v>
      </c>
      <c r="M94" s="35">
        <v>6.6782272537775418</v>
      </c>
      <c r="N94" s="40">
        <v>1553</v>
      </c>
      <c r="O94" s="43">
        <v>359083</v>
      </c>
      <c r="P94" s="40">
        <v>8977.0750000000007</v>
      </c>
      <c r="Q94" s="35">
        <v>32.779867600578029</v>
      </c>
      <c r="R94" s="45">
        <v>10228.709999999999</v>
      </c>
    </row>
    <row r="95" spans="1:18" ht="20.100000000000001" customHeight="1">
      <c r="A95" s="30"/>
      <c r="B95" s="16" t="s">
        <v>126</v>
      </c>
      <c r="C95" s="39">
        <v>814</v>
      </c>
      <c r="D95" s="39">
        <v>303</v>
      </c>
      <c r="E95" s="40">
        <v>21</v>
      </c>
      <c r="F95" s="40">
        <v>40</v>
      </c>
      <c r="G95" s="40">
        <v>30</v>
      </c>
      <c r="H95" s="34"/>
      <c r="I95" s="41"/>
      <c r="J95" s="42">
        <v>404.27</v>
      </c>
      <c r="K95" s="43">
        <v>18627</v>
      </c>
      <c r="L95" s="40">
        <v>1229.5049504950496</v>
      </c>
      <c r="M95" s="35">
        <v>6.78790413280419</v>
      </c>
      <c r="N95" s="40">
        <v>1930</v>
      </c>
      <c r="O95" s="43">
        <v>442598</v>
      </c>
      <c r="P95" s="40">
        <v>10874.643734643734</v>
      </c>
      <c r="Q95" s="35">
        <v>33.087881851161065</v>
      </c>
      <c r="R95" s="45">
        <v>12487.7</v>
      </c>
    </row>
    <row r="96" spans="1:18" ht="20.100000000000001" customHeight="1">
      <c r="A96" s="30"/>
      <c r="B96" s="16" t="s">
        <v>127</v>
      </c>
      <c r="C96" s="39">
        <v>890</v>
      </c>
      <c r="D96" s="39">
        <v>300</v>
      </c>
      <c r="E96" s="40">
        <v>16</v>
      </c>
      <c r="F96" s="40">
        <v>30</v>
      </c>
      <c r="G96" s="40">
        <v>30</v>
      </c>
      <c r="H96" s="34"/>
      <c r="I96" s="41"/>
      <c r="J96" s="42">
        <v>320.52999999999997</v>
      </c>
      <c r="K96" s="43">
        <v>13547</v>
      </c>
      <c r="L96" s="40">
        <v>903.13333333333333</v>
      </c>
      <c r="M96" s="35">
        <v>6.5011056466973267</v>
      </c>
      <c r="N96" s="40">
        <v>1414</v>
      </c>
      <c r="O96" s="43">
        <v>422075</v>
      </c>
      <c r="P96" s="40">
        <v>9484.8314606741569</v>
      </c>
      <c r="Q96" s="35">
        <v>36.287786090318647</v>
      </c>
      <c r="R96" s="45">
        <v>10811.04</v>
      </c>
    </row>
    <row r="97" spans="1:18" ht="20.100000000000001" customHeight="1">
      <c r="A97" s="30"/>
      <c r="B97" s="16" t="s">
        <v>128</v>
      </c>
      <c r="C97" s="39">
        <v>900</v>
      </c>
      <c r="D97" s="39">
        <v>300</v>
      </c>
      <c r="E97" s="40">
        <v>18.5</v>
      </c>
      <c r="F97" s="40">
        <v>35</v>
      </c>
      <c r="G97" s="40">
        <v>30</v>
      </c>
      <c r="H97" s="34"/>
      <c r="I97" s="41"/>
      <c r="J97" s="42">
        <v>371.28</v>
      </c>
      <c r="K97" s="43">
        <v>15816</v>
      </c>
      <c r="L97" s="40">
        <v>1054.4000000000001</v>
      </c>
      <c r="M97" s="35">
        <v>6.5267586053641926</v>
      </c>
      <c r="N97" s="40">
        <v>1658</v>
      </c>
      <c r="O97" s="43">
        <v>494065</v>
      </c>
      <c r="P97" s="40">
        <v>10979.222222222223</v>
      </c>
      <c r="Q97" s="35">
        <v>36.478860767753773</v>
      </c>
      <c r="R97" s="45">
        <v>12584.1</v>
      </c>
    </row>
    <row r="98" spans="1:18" ht="20.100000000000001" customHeight="1">
      <c r="A98" s="30"/>
      <c r="B98" s="16" t="s">
        <v>129</v>
      </c>
      <c r="C98" s="39">
        <v>910</v>
      </c>
      <c r="D98" s="39">
        <v>302</v>
      </c>
      <c r="E98" s="40">
        <v>21</v>
      </c>
      <c r="F98" s="40">
        <v>40</v>
      </c>
      <c r="G98" s="40">
        <v>30</v>
      </c>
      <c r="H98" s="34"/>
      <c r="I98" s="41"/>
      <c r="J98" s="42">
        <v>423.63</v>
      </c>
      <c r="K98" s="43">
        <v>18452</v>
      </c>
      <c r="L98" s="40">
        <v>1221.9867549668875</v>
      </c>
      <c r="M98" s="35">
        <v>6.5997634399896912</v>
      </c>
      <c r="N98" s="40">
        <v>1929</v>
      </c>
      <c r="O98" s="43">
        <v>570434</v>
      </c>
      <c r="P98" s="40">
        <v>12537.010989010989</v>
      </c>
      <c r="Q98" s="35">
        <v>36.69520748981445</v>
      </c>
      <c r="R98" s="45">
        <v>14441.76</v>
      </c>
    </row>
    <row r="99" spans="1:18" ht="20.100000000000001" customHeight="1">
      <c r="A99" s="30"/>
      <c r="B99" s="16" t="s">
        <v>130</v>
      </c>
      <c r="C99" s="39">
        <v>990</v>
      </c>
      <c r="D99" s="39">
        <v>300</v>
      </c>
      <c r="E99" s="40">
        <v>16.5</v>
      </c>
      <c r="F99" s="40">
        <v>31</v>
      </c>
      <c r="G99" s="40">
        <v>30</v>
      </c>
      <c r="H99" s="34"/>
      <c r="I99" s="41"/>
      <c r="J99" s="42">
        <v>346.85</v>
      </c>
      <c r="K99" s="43">
        <v>14004</v>
      </c>
      <c r="L99" s="40">
        <v>933.6</v>
      </c>
      <c r="M99" s="35">
        <v>6.3541169164185369</v>
      </c>
      <c r="N99" s="40">
        <v>1470</v>
      </c>
      <c r="O99" s="43">
        <v>553846</v>
      </c>
      <c r="P99" s="40">
        <v>11188.808080808081</v>
      </c>
      <c r="Q99" s="35">
        <v>39.959832794821018</v>
      </c>
      <c r="R99" s="45">
        <v>12824.37</v>
      </c>
    </row>
    <row r="100" spans="1:18" ht="20.100000000000001" customHeight="1">
      <c r="A100" s="30"/>
      <c r="B100" s="16" t="s">
        <v>131</v>
      </c>
      <c r="C100" s="39">
        <v>1000</v>
      </c>
      <c r="D100" s="39">
        <v>300</v>
      </c>
      <c r="E100" s="40">
        <v>19</v>
      </c>
      <c r="F100" s="40">
        <v>36</v>
      </c>
      <c r="G100" s="40">
        <v>30</v>
      </c>
      <c r="H100" s="34"/>
      <c r="I100" s="41"/>
      <c r="J100" s="42">
        <v>400.05</v>
      </c>
      <c r="K100" s="43">
        <v>16276</v>
      </c>
      <c r="L100" s="40">
        <v>1085.0666666666666</v>
      </c>
      <c r="M100" s="35">
        <v>6.3784727314382863</v>
      </c>
      <c r="N100" s="40">
        <v>1716</v>
      </c>
      <c r="O100" s="43">
        <v>644748</v>
      </c>
      <c r="P100" s="40">
        <v>12894.96</v>
      </c>
      <c r="Q100" s="35">
        <v>40.145591805730312</v>
      </c>
      <c r="R100" s="45">
        <v>14855.11</v>
      </c>
    </row>
    <row r="101" spans="1:18" ht="20.100000000000001" customHeight="1">
      <c r="A101" s="30"/>
      <c r="B101" s="16" t="s">
        <v>132</v>
      </c>
      <c r="C101" s="39">
        <v>1008</v>
      </c>
      <c r="D101" s="39">
        <v>302</v>
      </c>
      <c r="E101" s="40">
        <v>21</v>
      </c>
      <c r="F101" s="40">
        <v>40</v>
      </c>
      <c r="G101" s="40">
        <v>30</v>
      </c>
      <c r="H101" s="34"/>
      <c r="I101" s="41"/>
      <c r="J101" s="42">
        <v>444.21</v>
      </c>
      <c r="K101" s="43">
        <v>18459</v>
      </c>
      <c r="L101" s="40">
        <v>1222.4503311258279</v>
      </c>
      <c r="M101" s="35">
        <v>6.4462911886193659</v>
      </c>
      <c r="N101" s="40">
        <v>1940</v>
      </c>
      <c r="O101" s="43">
        <v>722299</v>
      </c>
      <c r="P101" s="40">
        <v>14331.329365079366</v>
      </c>
      <c r="Q101" s="35">
        <v>40.324068260516185</v>
      </c>
      <c r="R101" s="45">
        <v>16567.95</v>
      </c>
    </row>
    <row r="102" spans="1:18" ht="20.100000000000001" customHeight="1">
      <c r="A102" s="30"/>
      <c r="B102" s="16" t="s">
        <v>133</v>
      </c>
      <c r="C102" s="39">
        <v>1090</v>
      </c>
      <c r="D102" s="39">
        <v>300</v>
      </c>
      <c r="E102" s="40">
        <v>18</v>
      </c>
      <c r="F102" s="40">
        <v>31</v>
      </c>
      <c r="G102" s="40">
        <v>20</v>
      </c>
      <c r="H102" s="34"/>
      <c r="I102" s="41"/>
      <c r="J102" s="42">
        <v>374.47</v>
      </c>
      <c r="K102" s="43">
        <v>14007</v>
      </c>
      <c r="L102" s="40">
        <v>933.8</v>
      </c>
      <c r="M102" s="35">
        <v>6.1159517283331466</v>
      </c>
      <c r="N102" s="40">
        <v>0</v>
      </c>
      <c r="O102" s="43">
        <v>693508</v>
      </c>
      <c r="P102" s="40">
        <v>12724.91743119266</v>
      </c>
      <c r="Q102" s="35">
        <v>43.0345456650481</v>
      </c>
      <c r="R102" s="45">
        <v>14779.18</v>
      </c>
    </row>
    <row r="103" spans="1:18" ht="20.100000000000001" customHeight="1">
      <c r="A103" s="30"/>
      <c r="B103" s="16" t="s">
        <v>134</v>
      </c>
      <c r="C103" s="39">
        <v>1100</v>
      </c>
      <c r="D103" s="39">
        <v>300</v>
      </c>
      <c r="E103" s="40">
        <v>20</v>
      </c>
      <c r="F103" s="40">
        <v>36</v>
      </c>
      <c r="G103" s="40">
        <v>20</v>
      </c>
      <c r="H103" s="34"/>
      <c r="I103" s="41"/>
      <c r="J103" s="42">
        <v>425.03</v>
      </c>
      <c r="K103" s="43">
        <v>16276.2</v>
      </c>
      <c r="L103" s="40">
        <v>1085.0800000000002</v>
      </c>
      <c r="M103" s="35">
        <v>6.1882338396172809</v>
      </c>
      <c r="N103" s="40">
        <v>0</v>
      </c>
      <c r="O103" s="43">
        <v>801542</v>
      </c>
      <c r="P103" s="40">
        <v>14573.49090909091</v>
      </c>
      <c r="Q103" s="35">
        <v>43.426352112331017</v>
      </c>
      <c r="R103" s="45">
        <v>16950.07</v>
      </c>
    </row>
    <row r="104" spans="1:18" ht="20.100000000000001" customHeight="1" thickBot="1">
      <c r="A104" s="30"/>
      <c r="B104" s="62" t="s">
        <v>135</v>
      </c>
      <c r="C104" s="49">
        <v>1108</v>
      </c>
      <c r="D104" s="49">
        <v>302</v>
      </c>
      <c r="E104" s="50">
        <v>22</v>
      </c>
      <c r="F104" s="50">
        <v>40</v>
      </c>
      <c r="G104" s="50">
        <v>20</v>
      </c>
      <c r="H104" s="51"/>
      <c r="I104" s="51"/>
      <c r="J104" s="52">
        <v>471.19</v>
      </c>
      <c r="K104" s="53">
        <v>18462</v>
      </c>
      <c r="L104" s="50">
        <v>1222.6490066225165</v>
      </c>
      <c r="M104" s="54">
        <v>6.2595244603385831</v>
      </c>
      <c r="N104" s="50">
        <v>0</v>
      </c>
      <c r="O104" s="53">
        <v>897343</v>
      </c>
      <c r="P104" s="50">
        <v>16197.527075812275</v>
      </c>
      <c r="Q104" s="54">
        <v>43.639644816561166</v>
      </c>
      <c r="R104" s="55">
        <v>18888.71</v>
      </c>
    </row>
    <row r="105" spans="1:18" s="15" customFormat="1" ht="20.100000000000001" customHeight="1">
      <c r="A105" s="7"/>
    </row>
    <row r="106" spans="1:18" s="15" customFormat="1" ht="20.100000000000001" customHeight="1">
      <c r="A106" s="7"/>
    </row>
    <row r="107" spans="1:18" s="15" customFormat="1" ht="20.100000000000001" customHeight="1">
      <c r="A107" s="7"/>
    </row>
    <row r="108" spans="1:18" s="15" customFormat="1" ht="20.100000000000001" customHeight="1">
      <c r="A108" s="7"/>
    </row>
    <row r="109" spans="1:18" s="15" customFormat="1" ht="20.100000000000001" customHeight="1">
      <c r="A109" s="7"/>
    </row>
    <row r="110" spans="1:18" s="15" customFormat="1" ht="20.100000000000001" customHeight="1">
      <c r="A110" s="7"/>
    </row>
    <row r="111" spans="1:18" s="15" customFormat="1" ht="20.100000000000001" customHeight="1">
      <c r="A111" s="7"/>
    </row>
    <row r="112" spans="1:18" s="15" customFormat="1" ht="20.100000000000001" customHeight="1">
      <c r="A112" s="7"/>
    </row>
    <row r="113" spans="1:1" s="15" customFormat="1" ht="20.100000000000001" customHeight="1">
      <c r="A113" s="7"/>
    </row>
    <row r="114" spans="1:1" s="15" customFormat="1" ht="20.100000000000001" customHeight="1">
      <c r="A114" s="7"/>
    </row>
    <row r="115" spans="1:1" s="15" customFormat="1" ht="20.100000000000001" customHeight="1">
      <c r="A115" s="7"/>
    </row>
    <row r="116" spans="1:1" s="15" customFormat="1" ht="20.100000000000001" customHeight="1">
      <c r="A116" s="7"/>
    </row>
    <row r="117" spans="1:1" s="15" customFormat="1" ht="20.100000000000001" customHeight="1">
      <c r="A117" s="7"/>
    </row>
    <row r="118" spans="1:1" s="15" customFormat="1" ht="20.100000000000001" customHeight="1">
      <c r="A118" s="7"/>
    </row>
    <row r="119" spans="1:1" s="15" customFormat="1" ht="20.100000000000001" customHeight="1">
      <c r="A119" s="7"/>
    </row>
    <row r="120" spans="1:1" s="15" customFormat="1" ht="20.100000000000001" customHeight="1">
      <c r="A120" s="7"/>
    </row>
    <row r="121" spans="1:1" s="15" customFormat="1" ht="20.100000000000001" customHeight="1">
      <c r="A121" s="7"/>
    </row>
    <row r="122" spans="1:1" s="15" customFormat="1" ht="20.100000000000001" customHeight="1">
      <c r="A122" s="7"/>
    </row>
    <row r="123" spans="1:1" s="15" customFormat="1" ht="20.100000000000001" customHeight="1">
      <c r="A123" s="7"/>
    </row>
    <row r="124" spans="1:1" s="15" customFormat="1" ht="20.100000000000001" customHeight="1">
      <c r="A124" s="7"/>
    </row>
    <row r="125" spans="1:1" s="15" customFormat="1" ht="20.100000000000001" customHeight="1">
      <c r="A125" s="7"/>
    </row>
    <row r="126" spans="1:1" s="15" customFormat="1" ht="20.100000000000001" customHeight="1">
      <c r="A126" s="7"/>
    </row>
    <row r="127" spans="1:1" s="15" customFormat="1" ht="20.100000000000001" customHeight="1">
      <c r="A127" s="7"/>
    </row>
    <row r="128" spans="1:1" s="15" customFormat="1" ht="20.100000000000001" customHeight="1">
      <c r="A128" s="7"/>
    </row>
    <row r="129" spans="1:1" s="15" customFormat="1" ht="20.100000000000001" customHeight="1">
      <c r="A129" s="7"/>
    </row>
    <row r="130" spans="1:1" s="15" customFormat="1" ht="20.100000000000001" customHeight="1">
      <c r="A130" s="7"/>
    </row>
    <row r="131" spans="1:1" s="15" customFormat="1" ht="20.100000000000001" customHeight="1">
      <c r="A131" s="7"/>
    </row>
    <row r="132" spans="1:1" s="15" customFormat="1" ht="20.100000000000001" customHeight="1">
      <c r="A132" s="7"/>
    </row>
    <row r="133" spans="1:1" s="15" customFormat="1" ht="20.100000000000001" customHeight="1">
      <c r="A133" s="7"/>
    </row>
    <row r="134" spans="1:1" s="15" customFormat="1" ht="20.100000000000001" customHeight="1">
      <c r="A134" s="7"/>
    </row>
    <row r="135" spans="1:1" s="15" customFormat="1" ht="20.100000000000001" customHeight="1">
      <c r="A135" s="7"/>
    </row>
    <row r="136" spans="1:1" s="15" customFormat="1" ht="20.100000000000001" customHeight="1">
      <c r="A136" s="7"/>
    </row>
    <row r="137" spans="1:1" s="15" customFormat="1" ht="20.100000000000001" customHeight="1">
      <c r="A137" s="7"/>
    </row>
    <row r="138" spans="1:1" s="15" customFormat="1" ht="20.100000000000001" customHeight="1">
      <c r="A138" s="7"/>
    </row>
    <row r="139" spans="1:1" s="15" customFormat="1" ht="20.100000000000001" customHeight="1">
      <c r="A139" s="7"/>
    </row>
    <row r="140" spans="1:1" s="15" customFormat="1" ht="20.100000000000001" customHeight="1">
      <c r="A140" s="7"/>
    </row>
    <row r="141" spans="1:1" s="15" customFormat="1" ht="20.100000000000001" customHeight="1">
      <c r="A141" s="7"/>
    </row>
    <row r="142" spans="1:1" s="15" customFormat="1" ht="20.100000000000001" customHeight="1">
      <c r="A142" s="7"/>
    </row>
    <row r="143" spans="1:1" s="15" customFormat="1" ht="20.100000000000001" customHeight="1">
      <c r="A143" s="7"/>
    </row>
    <row r="144" spans="1:1" s="15" customFormat="1" ht="20.100000000000001" customHeight="1">
      <c r="A144" s="7"/>
    </row>
    <row r="145" spans="1:1" s="15" customFormat="1" ht="20.100000000000001" customHeight="1">
      <c r="A145" s="7"/>
    </row>
    <row r="146" spans="1:1" s="15" customFormat="1" ht="20.100000000000001" customHeight="1">
      <c r="A146" s="7"/>
    </row>
    <row r="147" spans="1:1" s="15" customFormat="1" ht="20.100000000000001" customHeight="1">
      <c r="A147" s="7"/>
    </row>
    <row r="148" spans="1:1" s="15" customFormat="1" ht="20.100000000000001" customHeight="1">
      <c r="A148" s="7"/>
    </row>
    <row r="149" spans="1:1" s="15" customFormat="1" ht="20.100000000000001" customHeight="1">
      <c r="A149" s="7"/>
    </row>
    <row r="150" spans="1:1" s="15" customFormat="1" ht="20.100000000000001" customHeight="1">
      <c r="A150" s="7"/>
    </row>
    <row r="151" spans="1:1" s="15" customFormat="1" ht="20.100000000000001" customHeight="1">
      <c r="A151" s="7"/>
    </row>
    <row r="152" spans="1:1" s="15" customFormat="1" ht="20.100000000000001" customHeight="1">
      <c r="A152" s="7"/>
    </row>
    <row r="153" spans="1:1" s="15" customFormat="1" ht="20.100000000000001" customHeight="1">
      <c r="A153" s="7"/>
    </row>
    <row r="154" spans="1:1" s="15" customFormat="1" ht="20.100000000000001" customHeight="1">
      <c r="A154" s="7"/>
    </row>
    <row r="155" spans="1:1" s="15" customFormat="1" ht="20.100000000000001" customHeight="1">
      <c r="A155" s="7"/>
    </row>
    <row r="156" spans="1:1" s="15" customFormat="1" ht="20.100000000000001" customHeight="1">
      <c r="A156" s="7"/>
    </row>
    <row r="157" spans="1:1" s="15" customFormat="1" ht="20.100000000000001" customHeight="1">
      <c r="A157" s="7"/>
    </row>
    <row r="158" spans="1:1" s="15" customFormat="1" ht="20.100000000000001" customHeight="1">
      <c r="A158" s="7"/>
    </row>
    <row r="159" spans="1:1" s="15" customFormat="1" ht="20.100000000000001" customHeight="1">
      <c r="A159" s="7"/>
    </row>
    <row r="160" spans="1:1" s="15" customFormat="1" ht="20.100000000000001" customHeight="1">
      <c r="A160" s="7"/>
    </row>
    <row r="161" spans="1:1" s="15" customFormat="1" ht="20.100000000000001" customHeight="1">
      <c r="A161" s="7"/>
    </row>
    <row r="162" spans="1:1" s="15" customFormat="1" ht="20.100000000000001" customHeight="1">
      <c r="A162" s="7"/>
    </row>
    <row r="163" spans="1:1" s="15" customFormat="1" ht="20.100000000000001" customHeight="1">
      <c r="A163" s="7"/>
    </row>
    <row r="164" spans="1:1" s="15" customFormat="1" ht="20.100000000000001" customHeight="1">
      <c r="A164" s="7"/>
    </row>
    <row r="165" spans="1:1" s="15" customFormat="1" ht="20.100000000000001" customHeight="1">
      <c r="A165" s="7"/>
    </row>
    <row r="166" spans="1:1" s="15" customFormat="1" ht="20.100000000000001" customHeight="1">
      <c r="A166" s="7"/>
    </row>
    <row r="167" spans="1:1" s="15" customFormat="1" ht="20.100000000000001" customHeight="1">
      <c r="A167" s="7"/>
    </row>
    <row r="168" spans="1:1" s="15" customFormat="1" ht="20.100000000000001" customHeight="1">
      <c r="A168" s="7"/>
    </row>
    <row r="169" spans="1:1" s="15" customFormat="1" ht="20.100000000000001" customHeight="1">
      <c r="A169" s="7"/>
    </row>
    <row r="170" spans="1:1" s="15" customFormat="1" ht="20.100000000000001" customHeight="1">
      <c r="A170" s="7"/>
    </row>
    <row r="171" spans="1:1" s="15" customFormat="1" ht="20.100000000000001" customHeight="1">
      <c r="A171" s="7"/>
    </row>
    <row r="172" spans="1:1" s="15" customFormat="1" ht="20.100000000000001" customHeight="1">
      <c r="A172" s="7"/>
    </row>
    <row r="173" spans="1:1" s="15" customFormat="1" ht="20.100000000000001" customHeight="1">
      <c r="A173" s="7"/>
    </row>
    <row r="174" spans="1:1" s="15" customFormat="1" ht="20.100000000000001" customHeight="1">
      <c r="A174" s="7"/>
    </row>
    <row r="175" spans="1:1" s="15" customFormat="1" ht="20.100000000000001" customHeight="1">
      <c r="A175" s="7"/>
    </row>
    <row r="176" spans="1:1" s="15" customFormat="1" ht="20.100000000000001" customHeight="1">
      <c r="A176" s="7"/>
    </row>
    <row r="177" spans="1:1" s="15" customFormat="1" ht="20.100000000000001" customHeight="1">
      <c r="A177" s="7"/>
    </row>
    <row r="178" spans="1:1" s="15" customFormat="1" ht="20.100000000000001" customHeight="1">
      <c r="A178" s="7"/>
    </row>
    <row r="179" spans="1:1" s="15" customFormat="1" ht="20.100000000000001" customHeight="1">
      <c r="A179" s="7"/>
    </row>
    <row r="180" spans="1:1" s="15" customFormat="1" ht="20.100000000000001" customHeight="1">
      <c r="A180" s="7"/>
    </row>
    <row r="181" spans="1:1" s="15" customFormat="1" ht="20.100000000000001" customHeight="1">
      <c r="A181" s="7"/>
    </row>
    <row r="182" spans="1:1" s="15" customFormat="1" ht="20.100000000000001" customHeight="1">
      <c r="A182" s="7"/>
    </row>
    <row r="183" spans="1:1" s="15" customFormat="1" ht="20.100000000000001" customHeight="1">
      <c r="A183" s="7"/>
    </row>
    <row r="184" spans="1:1" s="15" customFormat="1" ht="20.100000000000001" customHeight="1">
      <c r="A184" s="7"/>
    </row>
    <row r="185" spans="1:1" s="15" customFormat="1" ht="20.100000000000001" customHeight="1">
      <c r="A185" s="7"/>
    </row>
    <row r="186" spans="1:1" s="15" customFormat="1" ht="20.100000000000001" customHeight="1">
      <c r="A186" s="7"/>
    </row>
    <row r="187" spans="1:1" s="15" customFormat="1" ht="20.100000000000001" customHeight="1">
      <c r="A187" s="7"/>
    </row>
    <row r="188" spans="1:1" s="15" customFormat="1" ht="20.100000000000001" customHeight="1">
      <c r="A188" s="7"/>
    </row>
    <row r="189" spans="1:1" s="15" customFormat="1" ht="20.100000000000001" customHeight="1">
      <c r="A189" s="7"/>
    </row>
    <row r="190" spans="1:1" s="15" customFormat="1" ht="20.100000000000001" customHeight="1">
      <c r="A190" s="7"/>
    </row>
    <row r="191" spans="1:1" s="15" customFormat="1" ht="20.100000000000001" customHeight="1">
      <c r="A191" s="7"/>
    </row>
    <row r="192" spans="1:1" s="15" customFormat="1" ht="20.100000000000001" customHeight="1">
      <c r="A192" s="7"/>
    </row>
    <row r="193" spans="1:1" s="15" customFormat="1" ht="20.100000000000001" customHeight="1">
      <c r="A193" s="7"/>
    </row>
    <row r="194" spans="1:1" s="15" customFormat="1" ht="20.100000000000001" customHeight="1">
      <c r="A194" s="7"/>
    </row>
    <row r="195" spans="1:1" s="15" customFormat="1" ht="20.100000000000001" customHeight="1">
      <c r="A195" s="7"/>
    </row>
    <row r="196" spans="1:1" s="15" customFormat="1" ht="20.100000000000001" customHeight="1">
      <c r="A196" s="7"/>
    </row>
    <row r="197" spans="1:1" s="15" customFormat="1" ht="20.100000000000001" customHeight="1">
      <c r="A197" s="7"/>
    </row>
    <row r="198" spans="1:1" s="15" customFormat="1" ht="20.100000000000001" customHeight="1">
      <c r="A198" s="7"/>
    </row>
    <row r="199" spans="1:1" s="15" customFormat="1" ht="20.100000000000001" customHeight="1">
      <c r="A199" s="7"/>
    </row>
    <row r="200" spans="1:1" s="15" customFormat="1" ht="20.100000000000001" customHeight="1">
      <c r="A200" s="7"/>
    </row>
    <row r="201" spans="1:1" s="15" customFormat="1" ht="20.100000000000001" customHeight="1">
      <c r="A201" s="7"/>
    </row>
    <row r="202" spans="1:1" s="15" customFormat="1" ht="20.100000000000001" customHeight="1">
      <c r="A202" s="7"/>
    </row>
    <row r="203" spans="1:1" s="15" customFormat="1" ht="20.100000000000001" customHeight="1">
      <c r="A203" s="7"/>
    </row>
    <row r="204" spans="1:1" s="15" customFormat="1" ht="20.100000000000001" customHeight="1">
      <c r="A204" s="7"/>
    </row>
    <row r="205" spans="1:1" s="15" customFormat="1" ht="20.100000000000001" customHeight="1">
      <c r="A205" s="7"/>
    </row>
    <row r="206" spans="1:1" s="15" customFormat="1" ht="20.100000000000001" customHeight="1">
      <c r="A206" s="7"/>
    </row>
    <row r="207" spans="1:1" s="15" customFormat="1" ht="20.100000000000001" customHeight="1">
      <c r="A207" s="7"/>
    </row>
    <row r="208" spans="1:1" s="15" customFormat="1" ht="20.100000000000001" customHeight="1">
      <c r="A208" s="7"/>
    </row>
    <row r="209" spans="1:1" s="15" customFormat="1" ht="20.100000000000001" customHeight="1">
      <c r="A209" s="7"/>
    </row>
    <row r="210" spans="1:1" s="15" customFormat="1" ht="20.100000000000001" customHeight="1">
      <c r="A210" s="7"/>
    </row>
    <row r="211" spans="1:1" s="15" customFormat="1" ht="20.100000000000001" customHeight="1">
      <c r="A211" s="7"/>
    </row>
    <row r="212" spans="1:1" s="15" customFormat="1" ht="20.100000000000001" customHeight="1">
      <c r="A212" s="7"/>
    </row>
    <row r="213" spans="1:1" s="15" customFormat="1" ht="20.100000000000001" customHeight="1">
      <c r="A213" s="7"/>
    </row>
    <row r="214" spans="1:1" s="15" customFormat="1" ht="20.100000000000001" customHeight="1">
      <c r="A214" s="7"/>
    </row>
    <row r="215" spans="1:1" s="15" customFormat="1" ht="20.100000000000001" customHeight="1">
      <c r="A215" s="7"/>
    </row>
    <row r="216" spans="1:1" s="15" customFormat="1" ht="20.100000000000001" customHeight="1">
      <c r="A216" s="7"/>
    </row>
    <row r="217" spans="1:1" s="15" customFormat="1" ht="20.100000000000001" customHeight="1">
      <c r="A217" s="7"/>
    </row>
    <row r="218" spans="1:1" s="15" customFormat="1" ht="20.100000000000001" customHeight="1">
      <c r="A218" s="7"/>
    </row>
    <row r="219" spans="1:1" s="15" customFormat="1" ht="20.100000000000001" customHeight="1">
      <c r="A219" s="7"/>
    </row>
    <row r="220" spans="1:1" s="15" customFormat="1" ht="20.100000000000001" customHeight="1">
      <c r="A220" s="7"/>
    </row>
    <row r="221" spans="1:1" s="15" customFormat="1" ht="20.100000000000001" customHeight="1">
      <c r="A221" s="7"/>
    </row>
    <row r="222" spans="1:1" s="15" customFormat="1" ht="20.100000000000001" customHeight="1">
      <c r="A222" s="7"/>
    </row>
    <row r="223" spans="1:1" s="15" customFormat="1" ht="20.100000000000001" customHeight="1">
      <c r="A223" s="7"/>
    </row>
    <row r="224" spans="1:1" s="15" customFormat="1" ht="20.100000000000001" customHeight="1">
      <c r="A224" s="7"/>
    </row>
    <row r="225" spans="1:1" s="15" customFormat="1" ht="20.100000000000001" customHeight="1">
      <c r="A225" s="7"/>
    </row>
    <row r="226" spans="1:1" s="15" customFormat="1" ht="20.100000000000001" customHeight="1">
      <c r="A226" s="7"/>
    </row>
    <row r="227" spans="1:1" s="15" customFormat="1" ht="20.100000000000001" customHeight="1">
      <c r="A227" s="7"/>
    </row>
    <row r="228" spans="1:1" s="15" customFormat="1" ht="20.100000000000001" customHeight="1">
      <c r="A228" s="7"/>
    </row>
    <row r="229" spans="1:1" s="15" customFormat="1" ht="20.100000000000001" customHeight="1">
      <c r="A229" s="7"/>
    </row>
    <row r="230" spans="1:1" s="15" customFormat="1" ht="20.100000000000001" customHeight="1">
      <c r="A230" s="7"/>
    </row>
    <row r="231" spans="1:1" s="15" customFormat="1" ht="20.100000000000001" customHeight="1">
      <c r="A231" s="7"/>
    </row>
    <row r="232" spans="1:1" s="15" customFormat="1" ht="20.100000000000001" customHeight="1">
      <c r="A232" s="7"/>
    </row>
    <row r="233" spans="1:1" s="15" customFormat="1" ht="20.100000000000001" customHeight="1">
      <c r="A233" s="7"/>
    </row>
    <row r="234" spans="1:1" s="15" customFormat="1" ht="20.100000000000001" customHeight="1">
      <c r="A234" s="7"/>
    </row>
    <row r="235" spans="1:1" s="15" customFormat="1" ht="20.100000000000001" customHeight="1">
      <c r="A235" s="7"/>
    </row>
    <row r="236" spans="1:1" s="15" customFormat="1" ht="20.100000000000001" customHeight="1">
      <c r="A236" s="7"/>
    </row>
    <row r="237" spans="1:1" s="15" customFormat="1" ht="20.100000000000001" customHeight="1">
      <c r="A237" s="7"/>
    </row>
    <row r="238" spans="1:1" s="15" customFormat="1" ht="20.100000000000001" customHeight="1">
      <c r="A238" s="7"/>
    </row>
    <row r="239" spans="1:1" s="15" customFormat="1" ht="20.100000000000001" customHeight="1">
      <c r="A239" s="7"/>
    </row>
    <row r="240" spans="1:1" s="15" customFormat="1" ht="20.100000000000001" customHeight="1">
      <c r="A240" s="7"/>
    </row>
    <row r="241" spans="1:1" s="15" customFormat="1" ht="20.100000000000001" customHeight="1">
      <c r="A241" s="7"/>
    </row>
    <row r="242" spans="1:1" s="15" customFormat="1" ht="20.100000000000001" customHeight="1">
      <c r="A242" s="7"/>
    </row>
    <row r="243" spans="1:1" s="15" customFormat="1" ht="20.100000000000001" customHeight="1">
      <c r="A243" s="7"/>
    </row>
    <row r="244" spans="1:1" s="15" customFormat="1" ht="20.100000000000001" customHeight="1">
      <c r="A244" s="7"/>
    </row>
    <row r="245" spans="1:1" s="15" customFormat="1" ht="20.100000000000001" customHeight="1">
      <c r="A245" s="7"/>
    </row>
    <row r="246" spans="1:1" s="15" customFormat="1" ht="20.100000000000001" customHeight="1">
      <c r="A246" s="7"/>
    </row>
    <row r="247" spans="1:1" s="15" customFormat="1" ht="20.100000000000001" customHeight="1">
      <c r="A247" s="7"/>
    </row>
    <row r="248" spans="1:1" s="15" customFormat="1" ht="20.100000000000001" customHeight="1">
      <c r="A248" s="7"/>
    </row>
    <row r="249" spans="1:1" s="15" customFormat="1" ht="20.100000000000001" customHeight="1">
      <c r="A249" s="7"/>
    </row>
    <row r="250" spans="1:1" s="15" customFormat="1" ht="20.100000000000001" customHeight="1">
      <c r="A250" s="7"/>
    </row>
    <row r="251" spans="1:1" s="15" customFormat="1" ht="20.100000000000001" customHeight="1">
      <c r="A251" s="7"/>
    </row>
    <row r="252" spans="1:1" s="15" customFormat="1" ht="20.100000000000001" customHeight="1">
      <c r="A252" s="7"/>
    </row>
    <row r="253" spans="1:1" s="15" customFormat="1" ht="20.100000000000001" customHeight="1">
      <c r="A253" s="7"/>
    </row>
    <row r="254" spans="1:1" s="15" customFormat="1" ht="20.100000000000001" customHeight="1">
      <c r="A254" s="7"/>
    </row>
    <row r="255" spans="1:1" s="15" customFormat="1" ht="20.100000000000001" customHeight="1">
      <c r="A255" s="7"/>
    </row>
    <row r="256" spans="1:1" s="15" customFormat="1" ht="20.100000000000001" customHeight="1">
      <c r="A256" s="7"/>
    </row>
    <row r="257" spans="1:1" s="15" customFormat="1" ht="20.100000000000001" customHeight="1">
      <c r="A257" s="7"/>
    </row>
    <row r="258" spans="1:1" s="15" customFormat="1" ht="20.100000000000001" customHeight="1">
      <c r="A258" s="7"/>
    </row>
    <row r="259" spans="1:1" s="15" customFormat="1" ht="20.100000000000001" customHeight="1">
      <c r="A259" s="7"/>
    </row>
    <row r="260" spans="1:1" s="15" customFormat="1" ht="20.100000000000001" customHeight="1">
      <c r="A260" s="7"/>
    </row>
    <row r="261" spans="1:1" s="15" customFormat="1" ht="20.100000000000001" customHeight="1">
      <c r="A261" s="7"/>
    </row>
    <row r="262" spans="1:1" s="15" customFormat="1" ht="20.100000000000001" customHeight="1">
      <c r="A262" s="7"/>
    </row>
    <row r="263" spans="1:1" s="15" customFormat="1" ht="20.100000000000001" customHeight="1">
      <c r="A263" s="7"/>
    </row>
    <row r="264" spans="1:1" s="15" customFormat="1" ht="20.100000000000001" customHeight="1">
      <c r="A264" s="7"/>
    </row>
    <row r="265" spans="1:1" s="15" customFormat="1" ht="20.100000000000001" customHeight="1">
      <c r="A265" s="7"/>
    </row>
    <row r="266" spans="1:1" s="15" customFormat="1" ht="20.100000000000001" customHeight="1">
      <c r="A266" s="7"/>
    </row>
    <row r="267" spans="1:1" s="15" customFormat="1" ht="20.100000000000001" customHeight="1">
      <c r="A267" s="7"/>
    </row>
    <row r="268" spans="1:1" s="15" customFormat="1" ht="20.100000000000001" customHeight="1">
      <c r="A268" s="7"/>
    </row>
    <row r="269" spans="1:1" s="15" customFormat="1" ht="20.100000000000001" customHeight="1">
      <c r="A269" s="7"/>
    </row>
    <row r="270" spans="1:1" s="15" customFormat="1" ht="20.100000000000001" customHeight="1">
      <c r="A270" s="7"/>
    </row>
    <row r="271" spans="1:1" s="15" customFormat="1" ht="20.100000000000001" customHeight="1">
      <c r="A271" s="7"/>
    </row>
    <row r="272" spans="1:1" s="15" customFormat="1" ht="20.100000000000001" customHeight="1">
      <c r="A272" s="7"/>
    </row>
    <row r="273" spans="1:1" s="15" customFormat="1" ht="20.100000000000001" customHeight="1">
      <c r="A273" s="7"/>
    </row>
    <row r="274" spans="1:1" s="15" customFormat="1" ht="20.100000000000001" customHeight="1">
      <c r="A274" s="7"/>
    </row>
    <row r="275" spans="1:1" s="15" customFormat="1" ht="20.100000000000001" customHeight="1">
      <c r="A275" s="7"/>
    </row>
    <row r="276" spans="1:1" s="15" customFormat="1" ht="20.100000000000001" customHeight="1">
      <c r="A276" s="7"/>
    </row>
    <row r="277" spans="1:1" s="15" customFormat="1" ht="20.100000000000001" customHeight="1">
      <c r="A277" s="7"/>
    </row>
    <row r="278" spans="1:1" s="15" customFormat="1" ht="20.100000000000001" customHeight="1">
      <c r="A278" s="7"/>
    </row>
    <row r="279" spans="1:1" s="15" customFormat="1" ht="20.100000000000001" customHeight="1">
      <c r="A279" s="7"/>
    </row>
    <row r="280" spans="1:1" s="15" customFormat="1" ht="20.100000000000001" customHeight="1">
      <c r="A280" s="7"/>
    </row>
    <row r="281" spans="1:1" s="15" customFormat="1" ht="20.100000000000001" customHeight="1">
      <c r="A281" s="7"/>
    </row>
    <row r="282" spans="1:1" s="15" customFormat="1" ht="20.100000000000001" customHeight="1">
      <c r="A282" s="7"/>
    </row>
    <row r="283" spans="1:1" s="15" customFormat="1" ht="20.100000000000001" customHeight="1">
      <c r="A283" s="7"/>
    </row>
    <row r="284" spans="1:1" s="15" customFormat="1" ht="20.100000000000001" customHeight="1">
      <c r="A284" s="7"/>
    </row>
    <row r="285" spans="1:1" s="15" customFormat="1" ht="20.100000000000001" customHeight="1">
      <c r="A285" s="7"/>
    </row>
    <row r="286" spans="1:1" s="15" customFormat="1" ht="20.100000000000001" customHeight="1">
      <c r="A286" s="7"/>
    </row>
    <row r="287" spans="1:1" s="15" customFormat="1" ht="20.100000000000001" customHeight="1">
      <c r="A287" s="7"/>
    </row>
    <row r="288" spans="1:1" s="15" customFormat="1" ht="20.100000000000001" customHeight="1">
      <c r="A288" s="7"/>
    </row>
    <row r="289" spans="1:1" s="15" customFormat="1" ht="20.100000000000001" customHeight="1">
      <c r="A289" s="7"/>
    </row>
    <row r="290" spans="1:1" s="15" customFormat="1" ht="20.100000000000001" customHeight="1">
      <c r="A290" s="7"/>
    </row>
    <row r="291" spans="1:1" s="15" customFormat="1" ht="20.100000000000001" customHeight="1">
      <c r="A291" s="7"/>
    </row>
    <row r="292" spans="1:1" s="15" customFormat="1" ht="20.100000000000001" customHeight="1">
      <c r="A292" s="7"/>
    </row>
    <row r="293" spans="1:1" s="15" customFormat="1" ht="20.100000000000001" customHeight="1">
      <c r="A293" s="7"/>
    </row>
    <row r="294" spans="1:1" s="15" customFormat="1" ht="20.100000000000001" customHeight="1">
      <c r="A294" s="7"/>
    </row>
    <row r="295" spans="1:1" s="15" customFormat="1" ht="20.100000000000001" customHeight="1">
      <c r="A295" s="7"/>
    </row>
    <row r="296" spans="1:1" s="15" customFormat="1" ht="20.100000000000001" customHeight="1">
      <c r="A296" s="7"/>
    </row>
    <row r="297" spans="1:1" s="15" customFormat="1" ht="20.100000000000001" customHeight="1">
      <c r="A297" s="7"/>
    </row>
    <row r="298" spans="1:1" s="15" customFormat="1" ht="20.100000000000001" customHeight="1">
      <c r="A298" s="7"/>
    </row>
    <row r="299" spans="1:1" s="15" customFormat="1" ht="20.100000000000001" customHeight="1">
      <c r="A299" s="7"/>
    </row>
    <row r="300" spans="1:1" s="15" customFormat="1" ht="20.100000000000001" customHeight="1">
      <c r="A300" s="7"/>
    </row>
    <row r="301" spans="1:1" s="15" customFormat="1" ht="20.100000000000001" customHeight="1">
      <c r="A301" s="7"/>
    </row>
    <row r="302" spans="1:1" s="15" customFormat="1" ht="20.100000000000001" customHeight="1">
      <c r="A302" s="7"/>
    </row>
    <row r="303" spans="1:1" s="15" customFormat="1" ht="20.100000000000001" customHeight="1">
      <c r="A303" s="7"/>
    </row>
    <row r="304" spans="1:1" s="15" customFormat="1" ht="20.100000000000001" customHeight="1">
      <c r="A304" s="7"/>
    </row>
    <row r="305" spans="1:1" s="15" customFormat="1" ht="20.100000000000001" customHeight="1">
      <c r="A305" s="7"/>
    </row>
    <row r="306" spans="1:1" s="15" customFormat="1" ht="20.100000000000001" customHeight="1">
      <c r="A306" s="7"/>
    </row>
    <row r="307" spans="1:1" s="15" customFormat="1" ht="20.100000000000001" customHeight="1">
      <c r="A307" s="7"/>
    </row>
    <row r="308" spans="1:1" s="15" customFormat="1" ht="20.100000000000001" customHeight="1">
      <c r="A308" s="7"/>
    </row>
    <row r="309" spans="1:1" s="15" customFormat="1" ht="20.100000000000001" customHeight="1">
      <c r="A309" s="7"/>
    </row>
    <row r="310" spans="1:1" s="15" customFormat="1" ht="20.100000000000001" customHeight="1">
      <c r="A310" s="7"/>
    </row>
    <row r="311" spans="1:1" s="15" customFormat="1" ht="20.100000000000001" customHeight="1">
      <c r="A311" s="7"/>
    </row>
    <row r="312" spans="1:1" s="15" customFormat="1" ht="20.100000000000001" customHeight="1">
      <c r="A312" s="7"/>
    </row>
    <row r="313" spans="1:1" s="15" customFormat="1" ht="20.100000000000001" customHeight="1">
      <c r="A313" s="7"/>
    </row>
    <row r="314" spans="1:1" s="15" customFormat="1" ht="20.100000000000001" customHeight="1">
      <c r="A314" s="7"/>
    </row>
    <row r="315" spans="1:1" s="15" customFormat="1" ht="20.100000000000001" customHeight="1">
      <c r="A315" s="7"/>
    </row>
    <row r="316" spans="1:1" s="15" customFormat="1" ht="20.100000000000001" customHeight="1">
      <c r="A316" s="7"/>
    </row>
    <row r="317" spans="1:1" s="15" customFormat="1" ht="20.100000000000001" customHeight="1">
      <c r="A317" s="7"/>
    </row>
    <row r="318" spans="1:1" s="15" customFormat="1" ht="20.100000000000001" customHeight="1">
      <c r="A318" s="7"/>
    </row>
    <row r="319" spans="1:1" s="15" customFormat="1" ht="20.100000000000001" customHeight="1">
      <c r="A319" s="7"/>
    </row>
    <row r="320" spans="1:1" s="15" customFormat="1" ht="20.100000000000001" customHeight="1">
      <c r="A320" s="7"/>
    </row>
    <row r="321" spans="1:1" s="15" customFormat="1" ht="20.100000000000001" customHeight="1">
      <c r="A321" s="7"/>
    </row>
    <row r="322" spans="1:1" s="15" customFormat="1" ht="20.100000000000001" customHeight="1">
      <c r="A322" s="7"/>
    </row>
    <row r="323" spans="1:1" s="15" customFormat="1" ht="20.100000000000001" customHeight="1">
      <c r="A323" s="7"/>
    </row>
    <row r="324" spans="1:1" s="15" customFormat="1" ht="20.100000000000001" customHeight="1">
      <c r="A324" s="7"/>
    </row>
    <row r="325" spans="1:1" s="15" customFormat="1" ht="20.100000000000001" customHeight="1">
      <c r="A325" s="7"/>
    </row>
    <row r="326" spans="1:1" s="15" customFormat="1" ht="20.100000000000001" customHeight="1">
      <c r="A326" s="7"/>
    </row>
    <row r="327" spans="1:1" s="15" customFormat="1" ht="20.100000000000001" customHeight="1">
      <c r="A327" s="7"/>
    </row>
    <row r="328" spans="1:1" s="15" customFormat="1" ht="20.100000000000001" customHeight="1">
      <c r="A328" s="7"/>
    </row>
    <row r="329" spans="1:1" s="15" customFormat="1" ht="20.100000000000001" customHeight="1">
      <c r="A329" s="7"/>
    </row>
    <row r="330" spans="1:1" s="15" customFormat="1" ht="20.100000000000001" customHeight="1">
      <c r="A330" s="7"/>
    </row>
    <row r="331" spans="1:1" s="15" customFormat="1" ht="20.100000000000001" customHeight="1">
      <c r="A331" s="7"/>
    </row>
    <row r="332" spans="1:1" s="15" customFormat="1" ht="20.100000000000001" customHeight="1">
      <c r="A332" s="7"/>
    </row>
    <row r="333" spans="1:1" s="15" customFormat="1" ht="20.100000000000001" customHeight="1">
      <c r="A333" s="7"/>
    </row>
    <row r="334" spans="1:1" s="15" customFormat="1" ht="20.100000000000001" customHeight="1">
      <c r="A334" s="7"/>
    </row>
    <row r="335" spans="1:1" s="15" customFormat="1" ht="20.100000000000001" customHeight="1">
      <c r="A335" s="7"/>
    </row>
    <row r="336" spans="1:1" s="15" customFormat="1" ht="20.100000000000001" customHeight="1">
      <c r="A336" s="7"/>
    </row>
    <row r="337" spans="1:1" s="15" customFormat="1" ht="20.100000000000001" customHeight="1">
      <c r="A337" s="7"/>
    </row>
    <row r="338" spans="1:1" s="15" customFormat="1" ht="20.100000000000001" customHeight="1">
      <c r="A338" s="7"/>
    </row>
    <row r="339" spans="1:1" s="15" customFormat="1" ht="20.100000000000001" customHeight="1">
      <c r="A339" s="7"/>
    </row>
    <row r="340" spans="1:1" s="15" customFormat="1" ht="20.100000000000001" customHeight="1">
      <c r="A340" s="7"/>
    </row>
    <row r="341" spans="1:1" s="15" customFormat="1" ht="20.100000000000001" customHeight="1">
      <c r="A341" s="7"/>
    </row>
    <row r="342" spans="1:1" s="15" customFormat="1" ht="20.100000000000001" customHeight="1">
      <c r="A342" s="7"/>
    </row>
    <row r="343" spans="1:1" s="15" customFormat="1" ht="20.100000000000001" customHeight="1">
      <c r="A343" s="7"/>
    </row>
    <row r="344" spans="1:1" s="15" customFormat="1" ht="20.100000000000001" customHeight="1">
      <c r="A344" s="7"/>
    </row>
    <row r="345" spans="1:1" s="15" customFormat="1" ht="20.100000000000001" customHeight="1">
      <c r="A345" s="7"/>
    </row>
    <row r="346" spans="1:1" s="15" customFormat="1" ht="20.100000000000001" customHeight="1">
      <c r="A346" s="7"/>
    </row>
    <row r="347" spans="1:1" s="15" customFormat="1" ht="20.100000000000001" customHeight="1">
      <c r="A347" s="7"/>
    </row>
    <row r="348" spans="1:1" s="15" customFormat="1" ht="20.100000000000001" customHeight="1">
      <c r="A348" s="7"/>
    </row>
    <row r="349" spans="1:1" s="15" customFormat="1" ht="20.100000000000001" customHeight="1">
      <c r="A349" s="7"/>
    </row>
    <row r="350" spans="1:1" s="15" customFormat="1" ht="20.100000000000001" customHeight="1">
      <c r="A350" s="7"/>
    </row>
    <row r="351" spans="1:1" s="15" customFormat="1" ht="20.100000000000001" customHeight="1">
      <c r="A351" s="7"/>
    </row>
    <row r="352" spans="1:1" s="15" customFormat="1" ht="20.100000000000001" customHeight="1">
      <c r="A352" s="7"/>
    </row>
    <row r="353" spans="1:1" s="15" customFormat="1" ht="20.100000000000001" customHeight="1">
      <c r="A353" s="7"/>
    </row>
    <row r="354" spans="1:1" s="15" customFormat="1" ht="20.100000000000001" customHeight="1">
      <c r="A354" s="7"/>
    </row>
    <row r="355" spans="1:1" s="15" customFormat="1" ht="20.100000000000001" customHeight="1">
      <c r="A355" s="7"/>
    </row>
    <row r="356" spans="1:1" s="15" customFormat="1" ht="20.100000000000001" customHeight="1">
      <c r="A356" s="7"/>
    </row>
    <row r="357" spans="1:1" s="15" customFormat="1" ht="20.100000000000001" customHeight="1">
      <c r="A357" s="7"/>
    </row>
    <row r="358" spans="1:1" s="15" customFormat="1" ht="20.100000000000001" customHeight="1">
      <c r="A358" s="7"/>
    </row>
    <row r="359" spans="1:1" s="15" customFormat="1" ht="20.100000000000001" customHeight="1">
      <c r="A359" s="7"/>
    </row>
    <row r="360" spans="1:1" s="15" customFormat="1" ht="20.100000000000001" customHeight="1">
      <c r="A360" s="7"/>
    </row>
    <row r="361" spans="1:1" s="15" customFormat="1" ht="20.100000000000001" customHeight="1">
      <c r="A361" s="7"/>
    </row>
    <row r="362" spans="1:1" s="15" customFormat="1" ht="20.100000000000001" customHeight="1">
      <c r="A362" s="7"/>
    </row>
    <row r="363" spans="1:1" s="15" customFormat="1" ht="20.100000000000001" customHeight="1">
      <c r="A363" s="7"/>
    </row>
    <row r="364" spans="1:1" s="15" customFormat="1" ht="20.100000000000001" customHeight="1">
      <c r="A364" s="7"/>
    </row>
    <row r="365" spans="1:1" s="15" customFormat="1" ht="20.100000000000001" customHeight="1">
      <c r="A365" s="7"/>
    </row>
    <row r="366" spans="1:1" s="15" customFormat="1" ht="20.100000000000001" customHeight="1">
      <c r="A366" s="7"/>
    </row>
    <row r="367" spans="1:1" s="15" customFormat="1" ht="20.100000000000001" customHeight="1">
      <c r="A367" s="7"/>
    </row>
    <row r="368" spans="1:1" s="15" customFormat="1" ht="20.100000000000001" customHeight="1">
      <c r="A368" s="7"/>
    </row>
    <row r="369" spans="1:1" s="15" customFormat="1" ht="20.100000000000001" customHeight="1">
      <c r="A369" s="7"/>
    </row>
    <row r="370" spans="1:1" s="15" customFormat="1" ht="20.100000000000001" customHeight="1">
      <c r="A370" s="7"/>
    </row>
    <row r="371" spans="1:1" s="15" customFormat="1" ht="20.100000000000001" customHeight="1">
      <c r="A371" s="7"/>
    </row>
    <row r="372" spans="1:1" s="15" customFormat="1" ht="20.100000000000001" customHeight="1">
      <c r="A372" s="7"/>
    </row>
    <row r="373" spans="1:1" s="15" customFormat="1" ht="20.100000000000001" customHeight="1">
      <c r="A373" s="7"/>
    </row>
    <row r="374" spans="1:1" s="15" customFormat="1" ht="20.100000000000001" customHeight="1">
      <c r="A374" s="7"/>
    </row>
    <row r="375" spans="1:1" s="15" customFormat="1" ht="20.100000000000001" customHeight="1">
      <c r="A375" s="7"/>
    </row>
    <row r="376" spans="1:1" s="15" customFormat="1" ht="20.100000000000001" customHeight="1">
      <c r="A376" s="7"/>
    </row>
    <row r="377" spans="1:1" s="15" customFormat="1" ht="20.100000000000001" customHeight="1">
      <c r="A377" s="7"/>
    </row>
    <row r="378" spans="1:1" s="15" customFormat="1" ht="20.100000000000001" customHeight="1">
      <c r="A378" s="7"/>
    </row>
    <row r="379" spans="1:1" s="15" customFormat="1" ht="20.100000000000001" customHeight="1">
      <c r="A379" s="7"/>
    </row>
    <row r="380" spans="1:1" s="15" customFormat="1" ht="20.100000000000001" customHeight="1">
      <c r="A380" s="7"/>
    </row>
    <row r="381" spans="1:1" s="15" customFormat="1" ht="20.100000000000001" customHeight="1">
      <c r="A381" s="7"/>
    </row>
    <row r="382" spans="1:1" s="15" customFormat="1" ht="20.100000000000001" customHeight="1">
      <c r="A382" s="7"/>
    </row>
    <row r="383" spans="1:1" s="15" customFormat="1" ht="20.100000000000001" customHeight="1">
      <c r="A383" s="7"/>
    </row>
    <row r="384" spans="1:1" s="15" customFormat="1" ht="20.100000000000001" customHeight="1">
      <c r="A384" s="7"/>
    </row>
    <row r="385" spans="1:1" s="15" customFormat="1" ht="20.100000000000001" customHeight="1">
      <c r="A385" s="7"/>
    </row>
    <row r="386" spans="1:1" s="15" customFormat="1" ht="20.100000000000001" customHeight="1">
      <c r="A386" s="7"/>
    </row>
    <row r="387" spans="1:1" s="15" customFormat="1" ht="20.100000000000001" customHeight="1">
      <c r="A387" s="7"/>
    </row>
    <row r="388" spans="1:1" s="15" customFormat="1" ht="20.100000000000001" customHeight="1">
      <c r="A388" s="7"/>
    </row>
    <row r="389" spans="1:1" s="15" customFormat="1" ht="20.100000000000001" customHeight="1">
      <c r="A389" s="7"/>
    </row>
    <row r="390" spans="1:1" s="15" customFormat="1" ht="20.100000000000001" customHeight="1">
      <c r="A390" s="7"/>
    </row>
    <row r="391" spans="1:1" s="15" customFormat="1" ht="20.100000000000001" customHeight="1">
      <c r="A391" s="7"/>
    </row>
    <row r="392" spans="1:1" s="15" customFormat="1" ht="20.100000000000001" customHeight="1">
      <c r="A392" s="7"/>
    </row>
    <row r="393" spans="1:1" s="15" customFormat="1" ht="20.100000000000001" customHeight="1">
      <c r="A393" s="7"/>
    </row>
    <row r="394" spans="1:1" s="15" customFormat="1" ht="20.100000000000001" customHeight="1">
      <c r="A394" s="7"/>
    </row>
    <row r="395" spans="1:1" s="15" customFormat="1" ht="20.100000000000001" customHeight="1">
      <c r="A395" s="7"/>
    </row>
    <row r="396" spans="1:1" s="15" customFormat="1" ht="20.100000000000001" customHeight="1">
      <c r="A396" s="7"/>
    </row>
    <row r="397" spans="1:1" s="15" customFormat="1" ht="20.100000000000001" customHeight="1">
      <c r="A397" s="7"/>
    </row>
    <row r="398" spans="1:1" s="15" customFormat="1" ht="20.100000000000001" customHeight="1">
      <c r="A398" s="7"/>
    </row>
    <row r="399" spans="1:1" s="15" customFormat="1" ht="20.100000000000001" customHeight="1">
      <c r="A399" s="7"/>
    </row>
    <row r="400" spans="1:1" s="15" customFormat="1" ht="20.100000000000001" customHeight="1">
      <c r="A400" s="7"/>
    </row>
    <row r="401" spans="1:1" s="15" customFormat="1" ht="20.100000000000001" customHeight="1">
      <c r="A401" s="7"/>
    </row>
    <row r="402" spans="1:1" s="15" customFormat="1" ht="20.100000000000001" customHeight="1">
      <c r="A402" s="7"/>
    </row>
    <row r="403" spans="1:1" s="15" customFormat="1" ht="20.100000000000001" customHeight="1">
      <c r="A403" s="7"/>
    </row>
    <row r="404" spans="1:1" s="15" customFormat="1" ht="20.100000000000001" customHeight="1">
      <c r="A404" s="7"/>
    </row>
    <row r="405" spans="1:1" s="15" customFormat="1" ht="20.100000000000001" customHeight="1">
      <c r="A405" s="7"/>
    </row>
    <row r="406" spans="1:1" s="15" customFormat="1" ht="20.100000000000001" customHeight="1">
      <c r="A406" s="7"/>
    </row>
    <row r="407" spans="1:1" s="15" customFormat="1" ht="20.100000000000001" customHeight="1">
      <c r="A407" s="7"/>
    </row>
    <row r="408" spans="1:1" s="15" customFormat="1" ht="20.100000000000001" customHeight="1">
      <c r="A408" s="7"/>
    </row>
    <row r="409" spans="1:1" s="15" customFormat="1" ht="20.100000000000001" customHeight="1">
      <c r="A409" s="7"/>
    </row>
    <row r="410" spans="1:1" s="15" customFormat="1" ht="20.100000000000001" customHeight="1">
      <c r="A410" s="7"/>
    </row>
    <row r="411" spans="1:1" s="15" customFormat="1" ht="20.100000000000001" customHeight="1">
      <c r="A411" s="7"/>
    </row>
    <row r="412" spans="1:1" s="15" customFormat="1" ht="20.100000000000001" customHeight="1">
      <c r="A412" s="7"/>
    </row>
    <row r="413" spans="1:1" s="15" customFormat="1" ht="20.100000000000001" customHeight="1">
      <c r="A413" s="7"/>
    </row>
    <row r="414" spans="1:1" s="15" customFormat="1" ht="20.100000000000001" customHeight="1">
      <c r="A414" s="7"/>
    </row>
    <row r="415" spans="1:1" s="15" customFormat="1" ht="20.100000000000001" customHeight="1">
      <c r="A415" s="7"/>
    </row>
    <row r="416" spans="1:1" s="15" customFormat="1" ht="20.100000000000001" customHeight="1">
      <c r="A416" s="7"/>
    </row>
    <row r="417" spans="1:1" s="15" customFormat="1" ht="20.100000000000001" customHeight="1">
      <c r="A417" s="7"/>
    </row>
    <row r="418" spans="1:1" s="15" customFormat="1" ht="20.100000000000001" customHeight="1">
      <c r="A418" s="7"/>
    </row>
    <row r="419" spans="1:1" s="15" customFormat="1" ht="20.100000000000001" customHeight="1">
      <c r="A419" s="7"/>
    </row>
    <row r="420" spans="1:1" s="15" customFormat="1" ht="20.100000000000001" customHeight="1">
      <c r="A420" s="7"/>
    </row>
    <row r="421" spans="1:1" s="15" customFormat="1" ht="20.100000000000001" customHeight="1">
      <c r="A421" s="7"/>
    </row>
    <row r="422" spans="1:1" s="15" customFormat="1" ht="20.100000000000001" customHeight="1">
      <c r="A422" s="7"/>
    </row>
    <row r="423" spans="1:1" s="15" customFormat="1" ht="20.100000000000001" customHeight="1">
      <c r="A423" s="7"/>
    </row>
    <row r="424" spans="1:1" s="15" customFormat="1" ht="20.100000000000001" customHeight="1">
      <c r="A424" s="7"/>
    </row>
    <row r="425" spans="1:1" s="15" customFormat="1" ht="20.100000000000001" customHeight="1">
      <c r="A425" s="7"/>
    </row>
    <row r="426" spans="1:1" s="15" customFormat="1" ht="20.100000000000001" customHeight="1">
      <c r="A426" s="7"/>
    </row>
    <row r="427" spans="1:1" s="15" customFormat="1" ht="20.100000000000001" customHeight="1">
      <c r="A427" s="7"/>
    </row>
    <row r="428" spans="1:1" s="15" customFormat="1" ht="20.100000000000001" customHeight="1">
      <c r="A428" s="7"/>
    </row>
    <row r="429" spans="1:1" s="15" customFormat="1" ht="20.100000000000001" customHeight="1">
      <c r="A429" s="7"/>
    </row>
    <row r="430" spans="1:1" s="15" customFormat="1" ht="20.100000000000001" customHeight="1">
      <c r="A430" s="7"/>
    </row>
    <row r="431" spans="1:1" s="15" customFormat="1" ht="20.100000000000001" customHeight="1">
      <c r="A431" s="7"/>
    </row>
    <row r="432" spans="1:1" s="15" customFormat="1" ht="20.100000000000001" customHeight="1">
      <c r="A432" s="7"/>
    </row>
    <row r="433" spans="1:1" s="15" customFormat="1" ht="20.100000000000001" customHeight="1">
      <c r="A433" s="7"/>
    </row>
    <row r="434" spans="1:1" s="15" customFormat="1" ht="20.100000000000001" customHeight="1">
      <c r="A434" s="7"/>
    </row>
    <row r="435" spans="1:1" s="15" customFormat="1" ht="20.100000000000001" customHeight="1">
      <c r="A435" s="7"/>
    </row>
    <row r="436" spans="1:1" s="15" customFormat="1" ht="20.100000000000001" customHeight="1">
      <c r="A436" s="7"/>
    </row>
    <row r="437" spans="1:1" s="15" customFormat="1" ht="20.100000000000001" customHeight="1">
      <c r="A437" s="7"/>
    </row>
    <row r="438" spans="1:1" s="15" customFormat="1" ht="20.100000000000001" customHeight="1">
      <c r="A438" s="7"/>
    </row>
    <row r="439" spans="1:1" s="15" customFormat="1" ht="20.100000000000001" customHeight="1">
      <c r="A439" s="7"/>
    </row>
    <row r="440" spans="1:1" s="15" customFormat="1" ht="20.100000000000001" customHeight="1">
      <c r="A440" s="7"/>
    </row>
    <row r="441" spans="1:1" s="15" customFormat="1" ht="20.100000000000001" customHeight="1">
      <c r="A441" s="7"/>
    </row>
    <row r="442" spans="1:1" s="15" customFormat="1" ht="20.100000000000001" customHeight="1">
      <c r="A442" s="7"/>
    </row>
    <row r="443" spans="1:1" s="15" customFormat="1" ht="20.100000000000001" customHeight="1">
      <c r="A443" s="7"/>
    </row>
    <row r="444" spans="1:1" s="15" customFormat="1" ht="20.100000000000001" customHeight="1">
      <c r="A444" s="7"/>
    </row>
    <row r="445" spans="1:1" s="15" customFormat="1" ht="20.100000000000001" customHeight="1">
      <c r="A445" s="7"/>
    </row>
    <row r="446" spans="1:1" s="15" customFormat="1" ht="20.100000000000001" customHeight="1">
      <c r="A446" s="7"/>
    </row>
    <row r="447" spans="1:1" s="15" customFormat="1" ht="20.100000000000001" customHeight="1">
      <c r="A447" s="7"/>
    </row>
    <row r="448" spans="1:1" s="15" customFormat="1" ht="20.100000000000001" customHeight="1">
      <c r="A448" s="7"/>
    </row>
    <row r="449" spans="1:1" s="15" customFormat="1" ht="20.100000000000001" customHeight="1">
      <c r="A449" s="7"/>
    </row>
    <row r="450" spans="1:1" s="15" customFormat="1" ht="20.100000000000001" customHeight="1">
      <c r="A450" s="7"/>
    </row>
    <row r="451" spans="1:1" s="15" customFormat="1" ht="20.100000000000001" customHeight="1">
      <c r="A451" s="7"/>
    </row>
    <row r="452" spans="1:1" s="15" customFormat="1" ht="20.100000000000001" customHeight="1">
      <c r="A452" s="7"/>
    </row>
    <row r="453" spans="1:1" s="15" customFormat="1" ht="20.100000000000001" customHeight="1">
      <c r="A453" s="7"/>
    </row>
    <row r="454" spans="1:1" s="15" customFormat="1" ht="20.100000000000001" customHeight="1">
      <c r="A454" s="7"/>
    </row>
    <row r="455" spans="1:1" s="15" customFormat="1" ht="20.100000000000001" customHeight="1">
      <c r="A455" s="7"/>
    </row>
    <row r="456" spans="1:1" s="15" customFormat="1" ht="20.100000000000001" customHeight="1">
      <c r="A456" s="7"/>
    </row>
    <row r="457" spans="1:1" s="15" customFormat="1" ht="20.100000000000001" customHeight="1">
      <c r="A457" s="7"/>
    </row>
    <row r="458" spans="1:1" s="15" customFormat="1" ht="20.100000000000001" customHeight="1">
      <c r="A458" s="7"/>
    </row>
    <row r="459" spans="1:1" s="15" customFormat="1" ht="20.100000000000001" customHeight="1">
      <c r="A459" s="7"/>
    </row>
    <row r="460" spans="1:1" s="15" customFormat="1" ht="20.100000000000001" customHeight="1">
      <c r="A460" s="7"/>
    </row>
    <row r="461" spans="1:1" s="15" customFormat="1" ht="20.100000000000001" customHeight="1">
      <c r="A461" s="7"/>
    </row>
    <row r="462" spans="1:1" s="15" customFormat="1" ht="20.100000000000001" customHeight="1">
      <c r="A462" s="7"/>
    </row>
    <row r="463" spans="1:1" s="15" customFormat="1" ht="20.100000000000001" customHeight="1">
      <c r="A463" s="7"/>
    </row>
    <row r="464" spans="1:1" s="15" customFormat="1" ht="20.100000000000001" customHeight="1">
      <c r="A464" s="7"/>
    </row>
    <row r="465" spans="1:1" s="15" customFormat="1" ht="20.100000000000001" customHeight="1">
      <c r="A465" s="7"/>
    </row>
    <row r="466" spans="1:1" s="15" customFormat="1" ht="20.100000000000001" customHeight="1">
      <c r="A466" s="7"/>
    </row>
    <row r="467" spans="1:1" s="15" customFormat="1" ht="20.100000000000001" customHeight="1">
      <c r="A467" s="7"/>
    </row>
    <row r="468" spans="1:1" s="15" customFormat="1" ht="20.100000000000001" customHeight="1">
      <c r="A468" s="7"/>
    </row>
    <row r="469" spans="1:1" s="15" customFormat="1" ht="20.100000000000001" customHeight="1">
      <c r="A469" s="7"/>
    </row>
    <row r="470" spans="1:1" s="15" customFormat="1" ht="20.100000000000001" customHeight="1">
      <c r="A470" s="7"/>
    </row>
    <row r="471" spans="1:1" s="15" customFormat="1" ht="20.100000000000001" customHeight="1">
      <c r="A471" s="7"/>
    </row>
    <row r="472" spans="1:1" s="15" customFormat="1" ht="20.100000000000001" customHeight="1">
      <c r="A472" s="7"/>
    </row>
    <row r="473" spans="1:1" s="15" customFormat="1" ht="20.100000000000001" customHeight="1">
      <c r="A473" s="7"/>
    </row>
    <row r="474" spans="1:1" s="15" customFormat="1" ht="20.100000000000001" customHeight="1">
      <c r="A474" s="7"/>
    </row>
    <row r="475" spans="1:1" s="15" customFormat="1" ht="20.100000000000001" customHeight="1">
      <c r="A475" s="7"/>
    </row>
    <row r="476" spans="1:1" s="15" customFormat="1" ht="20.100000000000001" customHeight="1">
      <c r="A476" s="7"/>
    </row>
    <row r="477" spans="1:1" s="15" customFormat="1" ht="20.100000000000001" customHeight="1">
      <c r="A477" s="7"/>
    </row>
    <row r="478" spans="1:1" s="15" customFormat="1" ht="20.100000000000001" customHeight="1">
      <c r="A478" s="7"/>
    </row>
    <row r="479" spans="1:1" s="15" customFormat="1" ht="20.100000000000001" customHeight="1">
      <c r="A479" s="7"/>
    </row>
    <row r="480" spans="1:1" s="15" customFormat="1" ht="20.100000000000001" customHeight="1">
      <c r="A480" s="7"/>
    </row>
    <row r="481" spans="1:1" s="15" customFormat="1" ht="20.100000000000001" customHeight="1">
      <c r="A481" s="7"/>
    </row>
    <row r="482" spans="1:1" s="15" customFormat="1" ht="20.100000000000001" customHeight="1">
      <c r="A482" s="7"/>
    </row>
    <row r="483" spans="1:1" s="15" customFormat="1" ht="20.100000000000001" customHeight="1">
      <c r="A483" s="7"/>
    </row>
    <row r="484" spans="1:1" s="15" customFormat="1" ht="20.100000000000001" customHeight="1">
      <c r="A484" s="7"/>
    </row>
    <row r="485" spans="1:1" s="15" customFormat="1" ht="20.100000000000001" customHeight="1">
      <c r="A485" s="7"/>
    </row>
    <row r="486" spans="1:1" s="15" customFormat="1" ht="20.100000000000001" customHeight="1">
      <c r="A486" s="7"/>
    </row>
    <row r="487" spans="1:1" s="15" customFormat="1" ht="20.100000000000001" customHeight="1">
      <c r="A487" s="7"/>
    </row>
    <row r="488" spans="1:1" s="15" customFormat="1" ht="20.100000000000001" customHeight="1">
      <c r="A488" s="7"/>
    </row>
    <row r="489" spans="1:1" s="15" customFormat="1" ht="20.100000000000001" customHeight="1">
      <c r="A489" s="7"/>
    </row>
    <row r="490" spans="1:1" s="15" customFormat="1" ht="20.100000000000001" customHeight="1">
      <c r="A490" s="7"/>
    </row>
    <row r="491" spans="1:1" s="15" customFormat="1" ht="20.100000000000001" customHeight="1">
      <c r="A491" s="7"/>
    </row>
    <row r="492" spans="1:1" s="15" customFormat="1" ht="20.100000000000001" customHeight="1">
      <c r="A492" s="7"/>
    </row>
    <row r="493" spans="1:1" s="15" customFormat="1" ht="20.100000000000001" customHeight="1">
      <c r="A493" s="7"/>
    </row>
    <row r="494" spans="1:1" s="15" customFormat="1" ht="20.100000000000001" customHeight="1">
      <c r="A494" s="7"/>
    </row>
    <row r="495" spans="1:1" s="15" customFormat="1" ht="20.100000000000001" customHeight="1">
      <c r="A495" s="7"/>
    </row>
    <row r="496" spans="1:1" s="15" customFormat="1" ht="20.100000000000001" customHeight="1">
      <c r="A496" s="7"/>
    </row>
    <row r="497" spans="1:1" s="15" customFormat="1" ht="20.100000000000001" customHeight="1">
      <c r="A497" s="7"/>
    </row>
    <row r="498" spans="1:1" s="15" customFormat="1" ht="20.100000000000001" customHeight="1">
      <c r="A498" s="7"/>
    </row>
    <row r="499" spans="1:1" s="15" customFormat="1" ht="20.100000000000001" customHeight="1">
      <c r="A499" s="7"/>
    </row>
    <row r="500" spans="1:1" s="15" customFormat="1" ht="20.100000000000001" customHeight="1">
      <c r="A500" s="7"/>
    </row>
    <row r="501" spans="1:1" s="15" customFormat="1" ht="20.100000000000001" customHeight="1">
      <c r="A501" s="7"/>
    </row>
    <row r="502" spans="1:1" s="15" customFormat="1" ht="20.100000000000001" customHeight="1">
      <c r="A502" s="7"/>
    </row>
    <row r="503" spans="1:1" s="15" customFormat="1" ht="20.100000000000001" customHeight="1">
      <c r="A503" s="7"/>
    </row>
    <row r="504" spans="1:1" s="15" customFormat="1" ht="20.100000000000001" customHeight="1">
      <c r="A504" s="7"/>
    </row>
    <row r="505" spans="1:1" s="15" customFormat="1" ht="20.100000000000001" customHeight="1">
      <c r="A505" s="7"/>
    </row>
    <row r="506" spans="1:1" s="15" customFormat="1" ht="20.100000000000001" customHeight="1">
      <c r="A506" s="7"/>
    </row>
    <row r="507" spans="1:1" s="15" customFormat="1" ht="20.100000000000001" customHeight="1">
      <c r="A507" s="7"/>
    </row>
    <row r="508" spans="1:1" s="15" customFormat="1" ht="20.100000000000001" customHeight="1">
      <c r="A508" s="7"/>
    </row>
    <row r="509" spans="1:1" s="15" customFormat="1" ht="20.100000000000001" customHeight="1">
      <c r="A509" s="7"/>
    </row>
    <row r="510" spans="1:1" s="15" customFormat="1" ht="20.100000000000001" customHeight="1">
      <c r="A510" s="7"/>
    </row>
    <row r="511" spans="1:1" s="15" customFormat="1" ht="20.100000000000001" customHeight="1">
      <c r="A511" s="7"/>
    </row>
    <row r="512" spans="1:1" s="15" customFormat="1" ht="20.100000000000001" customHeight="1">
      <c r="A512" s="7"/>
    </row>
    <row r="513" spans="1:1" s="15" customFormat="1" ht="20.100000000000001" customHeight="1">
      <c r="A513" s="7"/>
    </row>
    <row r="514" spans="1:1" s="15" customFormat="1" ht="20.100000000000001" customHeight="1">
      <c r="A514" s="7"/>
    </row>
    <row r="515" spans="1:1" s="15" customFormat="1" ht="20.100000000000001" customHeight="1">
      <c r="A515" s="7"/>
    </row>
    <row r="516" spans="1:1" s="15" customFormat="1" ht="20.100000000000001" customHeight="1">
      <c r="A516" s="7"/>
    </row>
    <row r="517" spans="1:1" s="15" customFormat="1" ht="20.100000000000001" customHeight="1">
      <c r="A517" s="7"/>
    </row>
    <row r="518" spans="1:1" s="15" customFormat="1" ht="20.100000000000001" customHeight="1">
      <c r="A518" s="7"/>
    </row>
    <row r="519" spans="1:1" s="15" customFormat="1" ht="20.100000000000001" customHeight="1">
      <c r="A519" s="7"/>
    </row>
    <row r="520" spans="1:1" s="15" customFormat="1" ht="20.100000000000001" customHeight="1">
      <c r="A520" s="7"/>
    </row>
    <row r="521" spans="1:1" s="15" customFormat="1" ht="20.100000000000001" customHeight="1">
      <c r="A521" s="7"/>
    </row>
    <row r="522" spans="1:1" s="15" customFormat="1" ht="20.100000000000001" customHeight="1">
      <c r="A522" s="7"/>
    </row>
    <row r="523" spans="1:1" s="15" customFormat="1" ht="20.100000000000001" customHeight="1">
      <c r="A523" s="7"/>
    </row>
    <row r="524" spans="1:1" s="15" customFormat="1" ht="20.100000000000001" customHeight="1">
      <c r="A524" s="7"/>
    </row>
    <row r="525" spans="1:1" s="15" customFormat="1" ht="20.100000000000001" customHeight="1">
      <c r="A525" s="7"/>
    </row>
    <row r="526" spans="1:1" s="15" customFormat="1" ht="20.100000000000001" customHeight="1">
      <c r="A526" s="7"/>
    </row>
    <row r="527" spans="1:1" s="15" customFormat="1" ht="20.100000000000001" customHeight="1">
      <c r="A527" s="7"/>
    </row>
    <row r="528" spans="1:1" s="15" customFormat="1" ht="20.100000000000001" customHeight="1">
      <c r="A528" s="7"/>
    </row>
    <row r="529" spans="1:1" s="15" customFormat="1" ht="20.100000000000001" customHeight="1">
      <c r="A529" s="7"/>
    </row>
    <row r="530" spans="1:1" s="15" customFormat="1" ht="20.100000000000001" customHeight="1">
      <c r="A530" s="7"/>
    </row>
    <row r="531" spans="1:1" s="15" customFormat="1" ht="20.100000000000001" customHeight="1">
      <c r="A531" s="7"/>
    </row>
    <row r="532" spans="1:1" s="15" customFormat="1" ht="20.100000000000001" customHeight="1">
      <c r="A532" s="7"/>
    </row>
    <row r="533" spans="1:1" s="15" customFormat="1" ht="20.100000000000001" customHeight="1">
      <c r="A533" s="7"/>
    </row>
    <row r="534" spans="1:1" s="15" customFormat="1" ht="20.100000000000001" customHeight="1">
      <c r="A534" s="7"/>
    </row>
    <row r="535" spans="1:1" s="15" customFormat="1" ht="20.100000000000001" customHeight="1">
      <c r="A535" s="7"/>
    </row>
    <row r="536" spans="1:1" s="15" customFormat="1" ht="20.100000000000001" customHeight="1">
      <c r="A536" s="7"/>
    </row>
    <row r="537" spans="1:1" s="15" customFormat="1" ht="20.100000000000001" customHeight="1">
      <c r="A537" s="7"/>
    </row>
    <row r="538" spans="1:1" s="15" customFormat="1" ht="20.100000000000001" customHeight="1">
      <c r="A538" s="7"/>
    </row>
    <row r="539" spans="1:1" s="15" customFormat="1" ht="20.100000000000001" customHeight="1">
      <c r="A539" s="7"/>
    </row>
    <row r="540" spans="1:1" s="15" customFormat="1" ht="20.100000000000001" customHeight="1">
      <c r="A540" s="7"/>
    </row>
    <row r="541" spans="1:1" s="15" customFormat="1" ht="20.100000000000001" customHeight="1">
      <c r="A541" s="7"/>
    </row>
    <row r="542" spans="1:1" s="15" customFormat="1" ht="20.100000000000001" customHeight="1">
      <c r="A542" s="7"/>
    </row>
    <row r="543" spans="1:1" s="15" customFormat="1" ht="20.100000000000001" customHeight="1">
      <c r="A543" s="7"/>
    </row>
    <row r="544" spans="1:1" s="15" customFormat="1" ht="20.100000000000001" customHeight="1">
      <c r="A544" s="7"/>
    </row>
    <row r="545" spans="1:1" s="15" customFormat="1" ht="20.100000000000001" customHeight="1">
      <c r="A545" s="7"/>
    </row>
    <row r="546" spans="1:1" s="15" customFormat="1" ht="20.100000000000001" customHeight="1">
      <c r="A546" s="7"/>
    </row>
    <row r="547" spans="1:1" s="15" customFormat="1" ht="20.100000000000001" customHeight="1">
      <c r="A547" s="7"/>
    </row>
    <row r="548" spans="1:1" s="15" customFormat="1" ht="20.100000000000001" customHeight="1">
      <c r="A548" s="7"/>
    </row>
    <row r="549" spans="1:1" s="15" customFormat="1" ht="20.100000000000001" customHeight="1">
      <c r="A549" s="7"/>
    </row>
    <row r="550" spans="1:1" s="15" customFormat="1" ht="20.100000000000001" customHeight="1">
      <c r="A550" s="7"/>
    </row>
    <row r="551" spans="1:1" s="15" customFormat="1" ht="20.100000000000001" customHeight="1">
      <c r="A551" s="7"/>
    </row>
    <row r="552" spans="1:1" s="15" customFormat="1" ht="20.100000000000001" customHeight="1">
      <c r="A552" s="7"/>
    </row>
    <row r="553" spans="1:1" s="15" customFormat="1" ht="20.100000000000001" customHeight="1">
      <c r="A553" s="7"/>
    </row>
    <row r="554" spans="1:1" s="15" customFormat="1" ht="20.100000000000001" customHeight="1">
      <c r="A554" s="7"/>
    </row>
    <row r="555" spans="1:1" s="15" customFormat="1" ht="20.100000000000001" customHeight="1">
      <c r="A555" s="7"/>
    </row>
    <row r="556" spans="1:1" s="15" customFormat="1" ht="20.100000000000001" customHeight="1">
      <c r="A556" s="7"/>
    </row>
    <row r="557" spans="1:1" s="15" customFormat="1" ht="20.100000000000001" customHeight="1">
      <c r="A557" s="7"/>
    </row>
    <row r="558" spans="1:1" s="15" customFormat="1" ht="20.100000000000001" customHeight="1">
      <c r="A558" s="7"/>
    </row>
    <row r="559" spans="1:1" s="15" customFormat="1" ht="20.100000000000001" customHeight="1">
      <c r="A559" s="7"/>
    </row>
    <row r="560" spans="1:1" s="15" customFormat="1" ht="20.100000000000001" customHeight="1">
      <c r="A560" s="7"/>
    </row>
    <row r="561" spans="1:1" s="15" customFormat="1" ht="20.100000000000001" customHeight="1">
      <c r="A561" s="7"/>
    </row>
    <row r="562" spans="1:1" s="15" customFormat="1" ht="20.100000000000001" customHeight="1">
      <c r="A562" s="7"/>
    </row>
    <row r="563" spans="1:1" s="15" customFormat="1" ht="20.100000000000001" customHeight="1">
      <c r="A563" s="7"/>
    </row>
    <row r="564" spans="1:1" s="15" customFormat="1" ht="20.100000000000001" customHeight="1">
      <c r="A564" s="7"/>
    </row>
    <row r="565" spans="1:1" s="15" customFormat="1" ht="20.100000000000001" customHeight="1">
      <c r="A565" s="7"/>
    </row>
    <row r="566" spans="1:1" s="15" customFormat="1" ht="20.100000000000001" customHeight="1">
      <c r="A566" s="7"/>
    </row>
    <row r="567" spans="1:1" s="15" customFormat="1" ht="20.100000000000001" customHeight="1">
      <c r="A567" s="7"/>
    </row>
    <row r="568" spans="1:1" s="15" customFormat="1" ht="20.100000000000001" customHeight="1">
      <c r="A568" s="7"/>
    </row>
    <row r="569" spans="1:1" s="15" customFormat="1" ht="20.100000000000001" customHeight="1">
      <c r="A569" s="7"/>
    </row>
    <row r="570" spans="1:1" s="15" customFormat="1" ht="20.100000000000001" customHeight="1">
      <c r="A570" s="7"/>
    </row>
    <row r="571" spans="1:1" s="15" customFormat="1" ht="20.100000000000001" customHeight="1">
      <c r="A571" s="7"/>
    </row>
    <row r="572" spans="1:1" s="15" customFormat="1" ht="20.100000000000001" customHeight="1">
      <c r="A572" s="7"/>
    </row>
    <row r="573" spans="1:1" s="15" customFormat="1" ht="20.100000000000001" customHeight="1">
      <c r="A573" s="7"/>
    </row>
    <row r="574" spans="1:1" s="15" customFormat="1" ht="20.100000000000001" customHeight="1">
      <c r="A574" s="7"/>
    </row>
    <row r="575" spans="1:1" s="15" customFormat="1" ht="20.100000000000001" customHeight="1">
      <c r="A575" s="7"/>
    </row>
    <row r="576" spans="1:1" s="15" customFormat="1" ht="20.100000000000001" customHeight="1">
      <c r="A576" s="7"/>
    </row>
    <row r="577" spans="1:1" s="15" customFormat="1" ht="20.100000000000001" customHeight="1">
      <c r="A577" s="7"/>
    </row>
    <row r="578" spans="1:1" s="15" customFormat="1" ht="20.100000000000001" customHeight="1">
      <c r="A578" s="7"/>
    </row>
    <row r="579" spans="1:1" s="15" customFormat="1" ht="20.100000000000001" customHeight="1">
      <c r="A579" s="7"/>
    </row>
    <row r="580" spans="1:1" s="15" customFormat="1" ht="20.100000000000001" customHeight="1">
      <c r="A580" s="7"/>
    </row>
    <row r="581" spans="1:1" s="15" customFormat="1" ht="20.100000000000001" customHeight="1">
      <c r="A581" s="7"/>
    </row>
    <row r="582" spans="1:1" s="15" customFormat="1" ht="20.100000000000001" customHeight="1">
      <c r="A582" s="7"/>
    </row>
    <row r="583" spans="1:1" s="15" customFormat="1" ht="20.100000000000001" customHeight="1">
      <c r="A583" s="7"/>
    </row>
    <row r="584" spans="1:1" s="15" customFormat="1" ht="20.100000000000001" customHeight="1">
      <c r="A584" s="7"/>
    </row>
    <row r="585" spans="1:1" s="15" customFormat="1" ht="20.100000000000001" customHeight="1">
      <c r="A585" s="7"/>
    </row>
    <row r="586" spans="1:1" s="15" customFormat="1" ht="20.100000000000001" customHeight="1">
      <c r="A586" s="7"/>
    </row>
    <row r="587" spans="1:1" s="15" customFormat="1" ht="20.100000000000001" customHeight="1">
      <c r="A587" s="7"/>
    </row>
    <row r="588" spans="1:1" s="15" customFormat="1" ht="20.100000000000001" customHeight="1">
      <c r="A588" s="7"/>
    </row>
    <row r="589" spans="1:1" s="15" customFormat="1" ht="20.100000000000001" customHeight="1">
      <c r="A589" s="7"/>
    </row>
    <row r="590" spans="1:1" s="15" customFormat="1" ht="20.100000000000001" customHeight="1">
      <c r="A590" s="7"/>
    </row>
    <row r="591" spans="1:1" s="15" customFormat="1" ht="20.100000000000001" customHeight="1">
      <c r="A591" s="7"/>
    </row>
    <row r="592" spans="1:1" s="15" customFormat="1" ht="20.100000000000001" customHeight="1">
      <c r="A592" s="7"/>
    </row>
    <row r="593" spans="1:1" s="15" customFormat="1" ht="20.100000000000001" customHeight="1">
      <c r="A593" s="7"/>
    </row>
    <row r="594" spans="1:1" s="15" customFormat="1" ht="20.100000000000001" customHeight="1">
      <c r="A594" s="7"/>
    </row>
    <row r="595" spans="1:1" s="15" customFormat="1" ht="20.100000000000001" customHeight="1">
      <c r="A595" s="7"/>
    </row>
    <row r="596" spans="1:1" s="15" customFormat="1" ht="20.100000000000001" customHeight="1">
      <c r="A596" s="7"/>
    </row>
    <row r="597" spans="1:1" s="15" customFormat="1" ht="20.100000000000001" customHeight="1">
      <c r="A597" s="7"/>
    </row>
    <row r="598" spans="1:1" s="15" customFormat="1" ht="20.100000000000001" customHeight="1">
      <c r="A598" s="7"/>
    </row>
    <row r="599" spans="1:1" s="15" customFormat="1" ht="20.100000000000001" customHeight="1">
      <c r="A599" s="7"/>
    </row>
    <row r="600" spans="1:1" s="15" customFormat="1" ht="20.100000000000001" customHeight="1">
      <c r="A600" s="7"/>
    </row>
    <row r="601" spans="1:1" s="15" customFormat="1" ht="20.100000000000001" customHeight="1">
      <c r="A601" s="7"/>
    </row>
    <row r="602" spans="1:1" s="15" customFormat="1" ht="20.100000000000001" customHeight="1">
      <c r="A602" s="7"/>
    </row>
    <row r="603" spans="1:1" s="15" customFormat="1" ht="20.100000000000001" customHeight="1">
      <c r="A603" s="7"/>
    </row>
    <row r="604" spans="1:1" s="15" customFormat="1" ht="20.100000000000001" customHeight="1">
      <c r="A604" s="7"/>
    </row>
    <row r="605" spans="1:1" s="15" customFormat="1" ht="20.100000000000001" customHeight="1">
      <c r="A605" s="7"/>
    </row>
    <row r="606" spans="1:1" s="15" customFormat="1" ht="20.100000000000001" customHeight="1">
      <c r="A606" s="7"/>
    </row>
    <row r="607" spans="1:1" s="15" customFormat="1" ht="20.100000000000001" customHeight="1">
      <c r="A607" s="7"/>
    </row>
    <row r="608" spans="1:1" s="15" customFormat="1" ht="20.100000000000001" customHeight="1">
      <c r="A608" s="7"/>
    </row>
    <row r="609" spans="1:1" s="15" customFormat="1" ht="20.100000000000001" customHeight="1">
      <c r="A609" s="7"/>
    </row>
    <row r="610" spans="1:1" s="15" customFormat="1" ht="20.100000000000001" customHeight="1">
      <c r="A610" s="7"/>
    </row>
    <row r="611" spans="1:1" s="15" customFormat="1" ht="20.100000000000001" customHeight="1">
      <c r="A611" s="7"/>
    </row>
    <row r="612" spans="1:1" s="15" customFormat="1" ht="20.100000000000001" customHeight="1">
      <c r="A612" s="7"/>
    </row>
    <row r="613" spans="1:1" s="15" customFormat="1" ht="20.100000000000001" customHeight="1">
      <c r="A613" s="7"/>
    </row>
    <row r="614" spans="1:1" s="15" customFormat="1" ht="20.100000000000001" customHeight="1">
      <c r="A614" s="7"/>
    </row>
    <row r="615" spans="1:1" s="15" customFormat="1" ht="20.100000000000001" customHeight="1">
      <c r="A615" s="7"/>
    </row>
    <row r="616" spans="1:1" s="15" customFormat="1" ht="20.100000000000001" customHeight="1">
      <c r="A616" s="7"/>
    </row>
    <row r="617" spans="1:1" s="15" customFormat="1" ht="20.100000000000001" customHeight="1">
      <c r="A617" s="7"/>
    </row>
    <row r="618" spans="1:1" s="15" customFormat="1" ht="20.100000000000001" customHeight="1">
      <c r="A618" s="7"/>
    </row>
    <row r="619" spans="1:1" s="15" customFormat="1" ht="20.100000000000001" customHeight="1">
      <c r="A619" s="7"/>
    </row>
    <row r="620" spans="1:1" s="15" customFormat="1" ht="20.100000000000001" customHeight="1">
      <c r="A620" s="7"/>
    </row>
    <row r="621" spans="1:1" s="15" customFormat="1" ht="20.100000000000001" customHeight="1">
      <c r="A621" s="7"/>
    </row>
    <row r="622" spans="1:1" s="15" customFormat="1" ht="20.100000000000001" customHeight="1">
      <c r="A622" s="7"/>
    </row>
    <row r="623" spans="1:1" s="15" customFormat="1" ht="20.100000000000001" customHeight="1">
      <c r="A623" s="7"/>
    </row>
    <row r="624" spans="1:1" s="15" customFormat="1" ht="20.100000000000001" customHeight="1">
      <c r="A624" s="7"/>
    </row>
    <row r="625" spans="1:1" s="15" customFormat="1" ht="20.100000000000001" customHeight="1">
      <c r="A625" s="7"/>
    </row>
    <row r="626" spans="1:1" s="15" customFormat="1" ht="20.100000000000001" customHeight="1">
      <c r="A626" s="7"/>
    </row>
    <row r="627" spans="1:1" s="15" customFormat="1" ht="20.100000000000001" customHeight="1">
      <c r="A627" s="7"/>
    </row>
    <row r="628" spans="1:1" s="15" customFormat="1" ht="20.100000000000001" customHeight="1">
      <c r="A628" s="7"/>
    </row>
    <row r="629" spans="1:1" s="15" customFormat="1" ht="20.100000000000001" customHeight="1">
      <c r="A629" s="7"/>
    </row>
    <row r="630" spans="1:1" s="15" customFormat="1" ht="20.100000000000001" customHeight="1">
      <c r="A630" s="7"/>
    </row>
    <row r="631" spans="1:1" s="15" customFormat="1" ht="20.100000000000001" customHeight="1">
      <c r="A631" s="7"/>
    </row>
    <row r="632" spans="1:1" s="15" customFormat="1" ht="20.100000000000001" customHeight="1">
      <c r="A632" s="7"/>
    </row>
    <row r="633" spans="1:1" s="15" customFormat="1" ht="20.100000000000001" customHeight="1">
      <c r="A633" s="7"/>
    </row>
    <row r="634" spans="1:1" s="15" customFormat="1" ht="20.100000000000001" customHeight="1">
      <c r="A634" s="7"/>
    </row>
    <row r="635" spans="1:1" s="15" customFormat="1" ht="20.100000000000001" customHeight="1">
      <c r="A635" s="7"/>
    </row>
    <row r="636" spans="1:1" s="15" customFormat="1" ht="20.100000000000001" customHeight="1">
      <c r="A636" s="7"/>
    </row>
    <row r="637" spans="1:1" s="15" customFormat="1" ht="20.100000000000001" customHeight="1">
      <c r="A637" s="7"/>
    </row>
    <row r="638" spans="1:1" s="15" customFormat="1" ht="20.100000000000001" customHeight="1">
      <c r="A638" s="7"/>
    </row>
    <row r="639" spans="1:1" s="15" customFormat="1" ht="20.100000000000001" customHeight="1">
      <c r="A639" s="7"/>
    </row>
    <row r="640" spans="1:1" s="15" customFormat="1" ht="20.100000000000001" customHeight="1">
      <c r="A640" s="7"/>
    </row>
    <row r="641" spans="1:1" s="15" customFormat="1" ht="20.100000000000001" customHeight="1">
      <c r="A641" s="7"/>
    </row>
    <row r="642" spans="1:1" s="15" customFormat="1" ht="20.100000000000001" customHeight="1">
      <c r="A642" s="7"/>
    </row>
    <row r="643" spans="1:1" s="15" customFormat="1" ht="20.100000000000001" customHeight="1">
      <c r="A643" s="7"/>
    </row>
    <row r="644" spans="1:1" s="15" customFormat="1" ht="20.100000000000001" customHeight="1">
      <c r="A644" s="7"/>
    </row>
    <row r="645" spans="1:1" s="15" customFormat="1" ht="20.100000000000001" customHeight="1">
      <c r="A645" s="7"/>
    </row>
    <row r="646" spans="1:1" s="15" customFormat="1" ht="20.100000000000001" customHeight="1">
      <c r="A646" s="7"/>
    </row>
    <row r="647" spans="1:1" s="15" customFormat="1" ht="20.100000000000001" customHeight="1">
      <c r="A647" s="7"/>
    </row>
    <row r="648" spans="1:1" s="15" customFormat="1" ht="20.100000000000001" customHeight="1">
      <c r="A648" s="7"/>
    </row>
    <row r="649" spans="1:1" s="15" customFormat="1" ht="20.100000000000001" customHeight="1">
      <c r="A649" s="7"/>
    </row>
    <row r="650" spans="1:1" s="15" customFormat="1" ht="20.100000000000001" customHeight="1">
      <c r="A650" s="7"/>
    </row>
    <row r="651" spans="1:1" s="15" customFormat="1" ht="20.100000000000001" customHeight="1">
      <c r="A651" s="7"/>
    </row>
    <row r="652" spans="1:1" s="15" customFormat="1" ht="20.100000000000001" customHeight="1">
      <c r="A652" s="7"/>
    </row>
    <row r="653" spans="1:1" s="15" customFormat="1" ht="20.100000000000001" customHeight="1">
      <c r="A653" s="7"/>
    </row>
    <row r="654" spans="1:1" s="15" customFormat="1" ht="20.100000000000001" customHeight="1">
      <c r="A654" s="7"/>
    </row>
    <row r="655" spans="1:1" s="15" customFormat="1" ht="20.100000000000001" customHeight="1">
      <c r="A655" s="7"/>
    </row>
    <row r="656" spans="1:1" s="15" customFormat="1" ht="20.100000000000001" customHeight="1">
      <c r="A656" s="7"/>
    </row>
    <row r="657" spans="1:1" s="15" customFormat="1" ht="20.100000000000001" customHeight="1">
      <c r="A657" s="7"/>
    </row>
    <row r="658" spans="1:1" s="15" customFormat="1" ht="20.100000000000001" customHeight="1">
      <c r="A658" s="7"/>
    </row>
    <row r="659" spans="1:1" s="15" customFormat="1" ht="20.100000000000001" customHeight="1">
      <c r="A659" s="7"/>
    </row>
    <row r="660" spans="1:1" s="15" customFormat="1" ht="20.100000000000001" customHeight="1">
      <c r="A660" s="7"/>
    </row>
    <row r="661" spans="1:1" s="15" customFormat="1" ht="20.100000000000001" customHeight="1">
      <c r="A661" s="7"/>
    </row>
    <row r="662" spans="1:1" s="15" customFormat="1" ht="20.100000000000001" customHeight="1">
      <c r="A662" s="7"/>
    </row>
    <row r="663" spans="1:1" s="15" customFormat="1" ht="20.100000000000001" customHeight="1">
      <c r="A663" s="7"/>
    </row>
    <row r="664" spans="1:1" s="15" customFormat="1" ht="20.100000000000001" customHeight="1">
      <c r="A664" s="7"/>
    </row>
    <row r="665" spans="1:1" s="15" customFormat="1" ht="20.100000000000001" customHeight="1">
      <c r="A665" s="7"/>
    </row>
    <row r="666" spans="1:1" s="15" customFormat="1" ht="20.100000000000001" customHeight="1">
      <c r="A666" s="7"/>
    </row>
    <row r="667" spans="1:1" s="15" customFormat="1" ht="20.100000000000001" customHeight="1">
      <c r="A667" s="7"/>
    </row>
    <row r="668" spans="1:1" s="15" customFormat="1" ht="20.100000000000001" customHeight="1">
      <c r="A668" s="7"/>
    </row>
    <row r="669" spans="1:1" s="15" customFormat="1" ht="20.100000000000001" customHeight="1">
      <c r="A669" s="7"/>
    </row>
    <row r="670" spans="1:1" s="15" customFormat="1" ht="20.100000000000001" customHeight="1">
      <c r="A670" s="7"/>
    </row>
    <row r="671" spans="1:1" s="15" customFormat="1" ht="20.100000000000001" customHeight="1">
      <c r="A671" s="7"/>
    </row>
    <row r="672" spans="1:1" s="15" customFormat="1" ht="20.100000000000001" customHeight="1">
      <c r="A672" s="7"/>
    </row>
    <row r="673" spans="1:1" s="15" customFormat="1" ht="20.100000000000001" customHeight="1">
      <c r="A673" s="7"/>
    </row>
    <row r="674" spans="1:1" s="15" customFormat="1" ht="20.100000000000001" customHeight="1">
      <c r="A674" s="7"/>
    </row>
    <row r="675" spans="1:1" s="15" customFormat="1" ht="20.100000000000001" customHeight="1">
      <c r="A675" s="7"/>
    </row>
    <row r="676" spans="1:1" s="15" customFormat="1" ht="20.100000000000001" customHeight="1">
      <c r="A676" s="7"/>
    </row>
    <row r="677" spans="1:1" s="15" customFormat="1" ht="20.100000000000001" customHeight="1">
      <c r="A677" s="7"/>
    </row>
    <row r="678" spans="1:1" s="15" customFormat="1" ht="20.100000000000001" customHeight="1">
      <c r="A678" s="7"/>
    </row>
    <row r="679" spans="1:1" s="15" customFormat="1" ht="20.100000000000001" customHeight="1">
      <c r="A679" s="7"/>
    </row>
    <row r="680" spans="1:1" s="15" customFormat="1" ht="20.100000000000001" customHeight="1">
      <c r="A680" s="7"/>
    </row>
    <row r="681" spans="1:1" s="15" customFormat="1" ht="20.100000000000001" customHeight="1">
      <c r="A681" s="7"/>
    </row>
    <row r="682" spans="1:1" s="15" customFormat="1" ht="20.100000000000001" customHeight="1">
      <c r="A682" s="7"/>
    </row>
    <row r="683" spans="1:1" s="15" customFormat="1" ht="20.100000000000001" customHeight="1">
      <c r="A683" s="7"/>
    </row>
    <row r="684" spans="1:1" s="15" customFormat="1" ht="20.100000000000001" customHeight="1">
      <c r="A684" s="7"/>
    </row>
    <row r="685" spans="1:1" s="15" customFormat="1" ht="20.100000000000001" customHeight="1">
      <c r="A685" s="7"/>
    </row>
    <row r="686" spans="1:1" s="15" customFormat="1" ht="20.100000000000001" customHeight="1">
      <c r="A686" s="7"/>
    </row>
    <row r="687" spans="1:1" s="15" customFormat="1" ht="20.100000000000001" customHeight="1">
      <c r="A687" s="7"/>
    </row>
    <row r="688" spans="1:1" s="15" customFormat="1" ht="20.100000000000001" customHeight="1">
      <c r="A688" s="7"/>
    </row>
    <row r="689" spans="1:1" s="15" customFormat="1" ht="20.100000000000001" customHeight="1">
      <c r="A689" s="7"/>
    </row>
    <row r="690" spans="1:1" s="15" customFormat="1" ht="20.100000000000001" customHeight="1">
      <c r="A690" s="7"/>
    </row>
    <row r="691" spans="1:1" s="15" customFormat="1" ht="20.100000000000001" customHeight="1">
      <c r="A691" s="7"/>
    </row>
    <row r="692" spans="1:1" s="15" customFormat="1" ht="20.100000000000001" customHeight="1">
      <c r="A692" s="7"/>
    </row>
    <row r="693" spans="1:1" s="15" customFormat="1" ht="20.100000000000001" customHeight="1">
      <c r="A693" s="7"/>
    </row>
    <row r="694" spans="1:1" s="15" customFormat="1" ht="20.100000000000001" customHeight="1">
      <c r="A694" s="7"/>
    </row>
    <row r="695" spans="1:1" s="15" customFormat="1" ht="20.100000000000001" customHeight="1">
      <c r="A695" s="7"/>
    </row>
    <row r="696" spans="1:1" s="15" customFormat="1" ht="20.100000000000001" customHeight="1">
      <c r="A696" s="7"/>
    </row>
    <row r="697" spans="1:1" s="15" customFormat="1" ht="20.100000000000001" customHeight="1">
      <c r="A697" s="7"/>
    </row>
    <row r="698" spans="1:1" s="15" customFormat="1" ht="20.100000000000001" customHeight="1">
      <c r="A698" s="7"/>
    </row>
    <row r="699" spans="1:1" s="15" customFormat="1" ht="20.100000000000001" customHeight="1">
      <c r="A699" s="7"/>
    </row>
    <row r="700" spans="1:1" s="15" customFormat="1" ht="20.100000000000001" customHeight="1">
      <c r="A700" s="7"/>
    </row>
    <row r="701" spans="1:1" s="15" customFormat="1" ht="20.100000000000001" customHeight="1">
      <c r="A701" s="7"/>
    </row>
    <row r="702" spans="1:1" s="15" customFormat="1" ht="20.100000000000001" customHeight="1">
      <c r="A702" s="7"/>
    </row>
    <row r="703" spans="1:1" s="15" customFormat="1" ht="20.100000000000001" customHeight="1">
      <c r="A703" s="7"/>
    </row>
    <row r="704" spans="1:1" s="15" customFormat="1" ht="20.100000000000001" customHeight="1">
      <c r="A704" s="7"/>
    </row>
    <row r="705" spans="1:1" s="15" customFormat="1" ht="20.100000000000001" customHeight="1">
      <c r="A705" s="7"/>
    </row>
    <row r="706" spans="1:1" s="15" customFormat="1" ht="20.100000000000001" customHeight="1">
      <c r="A706" s="7"/>
    </row>
    <row r="707" spans="1:1" s="15" customFormat="1" ht="20.100000000000001" customHeight="1">
      <c r="A707" s="7"/>
    </row>
    <row r="708" spans="1:1" s="15" customFormat="1" ht="20.100000000000001" customHeight="1">
      <c r="A708" s="7"/>
    </row>
    <row r="709" spans="1:1" s="15" customFormat="1" ht="20.100000000000001" customHeight="1">
      <c r="A709" s="7"/>
    </row>
    <row r="710" spans="1:1" s="15" customFormat="1" ht="20.100000000000001" customHeight="1">
      <c r="A710" s="7"/>
    </row>
    <row r="711" spans="1:1" s="15" customFormat="1" ht="20.100000000000001" customHeight="1">
      <c r="A711" s="7"/>
    </row>
    <row r="712" spans="1:1" s="15" customFormat="1" ht="20.100000000000001" customHeight="1">
      <c r="A712" s="7"/>
    </row>
    <row r="713" spans="1:1" s="15" customFormat="1" ht="20.100000000000001" customHeight="1">
      <c r="A713" s="7"/>
    </row>
    <row r="714" spans="1:1" s="15" customFormat="1" ht="20.100000000000001" customHeight="1">
      <c r="A714" s="7"/>
    </row>
    <row r="715" spans="1:1" s="15" customFormat="1" ht="20.100000000000001" customHeight="1">
      <c r="A715" s="7"/>
    </row>
    <row r="716" spans="1:1" s="15" customFormat="1" ht="20.100000000000001" customHeight="1">
      <c r="A716" s="7"/>
    </row>
    <row r="717" spans="1:1" s="15" customFormat="1" ht="20.100000000000001" customHeight="1">
      <c r="A717" s="7"/>
    </row>
    <row r="718" spans="1:1" s="15" customFormat="1" ht="20.100000000000001" customHeight="1">
      <c r="A718" s="7"/>
    </row>
    <row r="719" spans="1:1" s="15" customFormat="1" ht="20.100000000000001" customHeight="1">
      <c r="A719" s="7"/>
    </row>
    <row r="720" spans="1:1" s="15" customFormat="1" ht="20.100000000000001" customHeight="1">
      <c r="A720" s="7"/>
    </row>
    <row r="721" spans="1:1" s="15" customFormat="1" ht="20.100000000000001" customHeight="1">
      <c r="A721" s="7"/>
    </row>
    <row r="722" spans="1:1" s="15" customFormat="1" ht="20.100000000000001" customHeight="1">
      <c r="A722" s="7"/>
    </row>
    <row r="723" spans="1:1" s="15" customFormat="1" ht="20.100000000000001" customHeight="1">
      <c r="A723" s="7"/>
    </row>
    <row r="724" spans="1:1" s="15" customFormat="1" ht="20.100000000000001" customHeight="1">
      <c r="A724" s="7"/>
    </row>
    <row r="725" spans="1:1" s="15" customFormat="1" ht="20.100000000000001" customHeight="1">
      <c r="A725" s="7"/>
    </row>
    <row r="726" spans="1:1" s="15" customFormat="1" ht="20.100000000000001" customHeight="1">
      <c r="A726" s="7"/>
    </row>
    <row r="727" spans="1:1" s="15" customFormat="1" ht="20.100000000000001" customHeight="1">
      <c r="A727" s="7"/>
    </row>
    <row r="728" spans="1:1" s="15" customFormat="1" ht="20.100000000000001" customHeight="1">
      <c r="A728" s="7"/>
    </row>
    <row r="729" spans="1:1" s="15" customFormat="1" ht="20.100000000000001" customHeight="1">
      <c r="A729" s="7"/>
    </row>
    <row r="730" spans="1:1" s="15" customFormat="1" ht="20.100000000000001" customHeight="1">
      <c r="A730" s="7"/>
    </row>
    <row r="731" spans="1:1" s="15" customFormat="1" ht="20.100000000000001" customHeight="1">
      <c r="A731" s="7"/>
    </row>
    <row r="732" spans="1:1" s="15" customFormat="1" ht="20.100000000000001" customHeight="1">
      <c r="A732" s="7"/>
    </row>
    <row r="733" spans="1:1" s="15" customFormat="1" ht="20.100000000000001" customHeight="1">
      <c r="A733" s="7"/>
    </row>
    <row r="734" spans="1:1" s="15" customFormat="1" ht="20.100000000000001" customHeight="1">
      <c r="A734" s="7"/>
    </row>
    <row r="735" spans="1:1" s="15" customFormat="1" ht="20.100000000000001" customHeight="1">
      <c r="A735" s="7"/>
    </row>
    <row r="736" spans="1:1" s="15" customFormat="1" ht="20.100000000000001" customHeight="1">
      <c r="A736" s="7"/>
    </row>
    <row r="737" spans="1:1" s="15" customFormat="1" ht="20.100000000000001" customHeight="1">
      <c r="A737" s="7"/>
    </row>
    <row r="738" spans="1:1" s="15" customFormat="1" ht="20.100000000000001" customHeight="1">
      <c r="A738" s="7"/>
    </row>
    <row r="739" spans="1:1" s="15" customFormat="1" ht="20.100000000000001" customHeight="1">
      <c r="A739" s="7"/>
    </row>
    <row r="740" spans="1:1" s="15" customFormat="1" ht="20.100000000000001" customHeight="1">
      <c r="A740" s="7"/>
    </row>
    <row r="741" spans="1:1" s="15" customFormat="1" ht="20.100000000000001" customHeight="1">
      <c r="A741" s="7"/>
    </row>
    <row r="742" spans="1:1" s="15" customFormat="1" ht="20.100000000000001" customHeight="1">
      <c r="A742" s="7"/>
    </row>
    <row r="743" spans="1:1" s="15" customFormat="1" ht="20.100000000000001" customHeight="1">
      <c r="A743" s="7"/>
    </row>
    <row r="744" spans="1:1" s="15" customFormat="1" ht="20.100000000000001" customHeight="1">
      <c r="A744" s="7"/>
    </row>
    <row r="745" spans="1:1" s="15" customFormat="1" ht="20.100000000000001" customHeight="1">
      <c r="A745" s="7"/>
    </row>
    <row r="746" spans="1:1" s="15" customFormat="1" ht="20.100000000000001" customHeight="1">
      <c r="A746" s="7"/>
    </row>
    <row r="747" spans="1:1" s="15" customFormat="1" ht="20.100000000000001" customHeight="1">
      <c r="A747" s="7"/>
    </row>
    <row r="748" spans="1:1" s="15" customFormat="1" ht="20.100000000000001" customHeight="1">
      <c r="A748" s="7"/>
    </row>
    <row r="749" spans="1:1" s="15" customFormat="1" ht="20.100000000000001" customHeight="1">
      <c r="A749" s="7"/>
    </row>
    <row r="750" spans="1:1" s="15" customFormat="1" ht="20.100000000000001" customHeight="1">
      <c r="A750" s="7"/>
    </row>
    <row r="751" spans="1:1" s="15" customFormat="1" ht="20.100000000000001" customHeight="1">
      <c r="A751" s="7"/>
    </row>
    <row r="752" spans="1:1" s="15" customFormat="1" ht="20.100000000000001" customHeight="1">
      <c r="A752" s="7"/>
    </row>
    <row r="753" spans="1:1" s="15" customFormat="1" ht="20.100000000000001" customHeight="1">
      <c r="A753" s="7"/>
    </row>
    <row r="754" spans="1:1" s="15" customFormat="1" ht="20.100000000000001" customHeight="1">
      <c r="A754" s="7"/>
    </row>
    <row r="755" spans="1:1" s="15" customFormat="1" ht="20.100000000000001" customHeight="1">
      <c r="A755" s="7"/>
    </row>
    <row r="756" spans="1:1" s="15" customFormat="1" ht="20.100000000000001" customHeight="1">
      <c r="A756" s="7"/>
    </row>
    <row r="757" spans="1:1" s="15" customFormat="1" ht="20.100000000000001" customHeight="1">
      <c r="A757" s="7"/>
    </row>
    <row r="758" spans="1:1" s="15" customFormat="1" ht="20.100000000000001" customHeight="1">
      <c r="A758" s="7"/>
    </row>
    <row r="759" spans="1:1" s="15" customFormat="1" ht="20.100000000000001" customHeight="1">
      <c r="A759" s="7"/>
    </row>
    <row r="760" spans="1:1" s="15" customFormat="1" ht="20.100000000000001" customHeight="1">
      <c r="A760" s="7"/>
    </row>
    <row r="761" spans="1:1" s="15" customFormat="1" ht="20.100000000000001" customHeight="1">
      <c r="A761" s="7"/>
    </row>
    <row r="762" spans="1:1" s="15" customFormat="1" ht="20.100000000000001" customHeight="1">
      <c r="A762" s="7"/>
    </row>
    <row r="763" spans="1:1" s="15" customFormat="1" ht="20.100000000000001" customHeight="1">
      <c r="A763" s="7"/>
    </row>
    <row r="764" spans="1:1" s="15" customFormat="1" ht="20.100000000000001" customHeight="1">
      <c r="A764" s="7"/>
    </row>
    <row r="765" spans="1:1" s="15" customFormat="1" ht="20.100000000000001" customHeight="1">
      <c r="A765" s="7"/>
    </row>
    <row r="766" spans="1:1" s="15" customFormat="1" ht="20.100000000000001" customHeight="1">
      <c r="A766" s="7"/>
    </row>
    <row r="767" spans="1:1" s="15" customFormat="1" ht="20.100000000000001" customHeight="1">
      <c r="A767" s="7"/>
    </row>
    <row r="768" spans="1:1" s="15" customFormat="1" ht="20.100000000000001" customHeight="1">
      <c r="A768" s="7"/>
    </row>
    <row r="769" spans="1:1" s="15" customFormat="1" ht="20.100000000000001" customHeight="1">
      <c r="A769" s="7"/>
    </row>
    <row r="770" spans="1:1" s="15" customFormat="1" ht="20.100000000000001" customHeight="1">
      <c r="A770" s="7"/>
    </row>
    <row r="771" spans="1:1" s="15" customFormat="1" ht="20.100000000000001" customHeight="1">
      <c r="A771" s="7"/>
    </row>
    <row r="772" spans="1:1" s="15" customFormat="1" ht="20.100000000000001" customHeight="1">
      <c r="A772" s="7"/>
    </row>
    <row r="773" spans="1:1" s="15" customFormat="1" ht="20.100000000000001" customHeight="1">
      <c r="A773" s="7"/>
    </row>
    <row r="774" spans="1:1" s="15" customFormat="1" ht="20.100000000000001" customHeight="1">
      <c r="A774" s="7"/>
    </row>
    <row r="775" spans="1:1" s="15" customFormat="1" ht="20.100000000000001" customHeight="1">
      <c r="A775" s="7"/>
    </row>
    <row r="776" spans="1:1" s="15" customFormat="1" ht="20.100000000000001" customHeight="1">
      <c r="A776" s="7"/>
    </row>
    <row r="777" spans="1:1" s="15" customFormat="1" ht="20.100000000000001" customHeight="1">
      <c r="A777" s="7"/>
    </row>
    <row r="778" spans="1:1" s="15" customFormat="1" ht="20.100000000000001" customHeight="1">
      <c r="A778" s="7"/>
    </row>
    <row r="779" spans="1:1" s="15" customFormat="1" ht="20.100000000000001" customHeight="1">
      <c r="A779" s="7"/>
    </row>
    <row r="780" spans="1:1" s="15" customFormat="1" ht="20.100000000000001" customHeight="1">
      <c r="A780" s="7"/>
    </row>
    <row r="781" spans="1:1" s="15" customFormat="1" ht="20.100000000000001" customHeight="1">
      <c r="A781" s="7"/>
    </row>
    <row r="782" spans="1:1" s="15" customFormat="1" ht="20.100000000000001" customHeight="1">
      <c r="A782" s="7"/>
    </row>
    <row r="783" spans="1:1" s="15" customFormat="1" ht="20.100000000000001" customHeight="1">
      <c r="A783" s="7"/>
    </row>
    <row r="784" spans="1:1" s="15" customFormat="1" ht="20.100000000000001" customHeight="1">
      <c r="A784" s="7"/>
    </row>
    <row r="785" spans="1:1" s="15" customFormat="1" ht="20.100000000000001" customHeight="1">
      <c r="A785" s="7"/>
    </row>
    <row r="786" spans="1:1" s="15" customFormat="1" ht="20.100000000000001" customHeight="1">
      <c r="A786" s="7"/>
    </row>
    <row r="787" spans="1:1" s="15" customFormat="1" ht="20.100000000000001" customHeight="1">
      <c r="A787" s="7"/>
    </row>
    <row r="788" spans="1:1" s="15" customFormat="1" ht="20.100000000000001" customHeight="1">
      <c r="A788" s="7"/>
    </row>
    <row r="789" spans="1:1" s="15" customFormat="1" ht="20.100000000000001" customHeight="1">
      <c r="A789" s="7"/>
    </row>
    <row r="790" spans="1:1" s="15" customFormat="1" ht="20.100000000000001" customHeight="1">
      <c r="A790" s="7"/>
    </row>
    <row r="791" spans="1:1" s="15" customFormat="1" ht="20.100000000000001" customHeight="1">
      <c r="A791" s="7"/>
    </row>
    <row r="792" spans="1:1" s="15" customFormat="1" ht="20.100000000000001" customHeight="1">
      <c r="A792" s="7"/>
    </row>
    <row r="793" spans="1:1" s="15" customFormat="1" ht="20.100000000000001" customHeight="1">
      <c r="A793" s="7"/>
    </row>
    <row r="794" spans="1:1" s="15" customFormat="1" ht="20.100000000000001" customHeight="1">
      <c r="A794" s="7"/>
    </row>
    <row r="795" spans="1:1" s="15" customFormat="1" ht="20.100000000000001" customHeight="1">
      <c r="A795" s="7"/>
    </row>
    <row r="796" spans="1:1" s="15" customFormat="1" ht="20.100000000000001" customHeight="1">
      <c r="A796" s="7"/>
    </row>
    <row r="797" spans="1:1" s="15" customFormat="1" ht="20.100000000000001" customHeight="1">
      <c r="A797" s="7"/>
    </row>
    <row r="798" spans="1:1" s="15" customFormat="1" ht="20.100000000000001" customHeight="1">
      <c r="A798" s="7"/>
    </row>
    <row r="799" spans="1:1" s="15" customFormat="1" ht="20.100000000000001" customHeight="1">
      <c r="A799" s="7"/>
    </row>
    <row r="800" spans="1:1" s="15" customFormat="1" ht="20.100000000000001" customHeight="1">
      <c r="A800" s="7"/>
    </row>
    <row r="801" spans="1:1" s="15" customFormat="1" ht="20.100000000000001" customHeight="1">
      <c r="A801" s="7"/>
    </row>
    <row r="802" spans="1:1" s="15" customFormat="1" ht="20.100000000000001" customHeight="1">
      <c r="A802" s="7"/>
    </row>
    <row r="803" spans="1:1" s="15" customFormat="1" ht="20.100000000000001" customHeight="1">
      <c r="A803" s="7"/>
    </row>
    <row r="804" spans="1:1" s="15" customFormat="1" ht="20.100000000000001" customHeight="1">
      <c r="A804" s="7"/>
    </row>
    <row r="805" spans="1:1" s="15" customFormat="1" ht="20.100000000000001" customHeight="1">
      <c r="A805" s="7"/>
    </row>
    <row r="806" spans="1:1" s="15" customFormat="1" ht="20.100000000000001" customHeight="1">
      <c r="A806" s="7"/>
    </row>
    <row r="807" spans="1:1" s="15" customFormat="1" ht="20.100000000000001" customHeight="1">
      <c r="A807" s="7"/>
    </row>
    <row r="808" spans="1:1" s="15" customFormat="1" ht="20.100000000000001" customHeight="1">
      <c r="A808" s="7"/>
    </row>
    <row r="809" spans="1:1" s="15" customFormat="1" ht="20.100000000000001" customHeight="1">
      <c r="A809" s="7"/>
    </row>
    <row r="810" spans="1:1" s="15" customFormat="1" ht="20.100000000000001" customHeight="1">
      <c r="A810" s="7"/>
    </row>
    <row r="811" spans="1:1" s="15" customFormat="1" ht="20.100000000000001" customHeight="1">
      <c r="A811" s="7"/>
    </row>
    <row r="812" spans="1:1" s="15" customFormat="1" ht="20.100000000000001" customHeight="1">
      <c r="A812" s="7"/>
    </row>
    <row r="813" spans="1:1" s="15" customFormat="1" ht="20.100000000000001" customHeight="1">
      <c r="A813" s="7"/>
    </row>
    <row r="814" spans="1:1" s="15" customFormat="1" ht="20.100000000000001" customHeight="1">
      <c r="A814" s="7"/>
    </row>
    <row r="815" spans="1:1" s="15" customFormat="1" ht="20.100000000000001" customHeight="1">
      <c r="A815" s="7"/>
    </row>
    <row r="816" spans="1:1" s="15" customFormat="1" ht="20.100000000000001" customHeight="1">
      <c r="A816" s="7"/>
    </row>
    <row r="817" spans="1:1" s="15" customFormat="1" ht="20.100000000000001" customHeight="1">
      <c r="A817" s="7"/>
    </row>
  </sheetData>
  <mergeCells count="1">
    <mergeCell ref="B10:B11"/>
  </mergeCells>
  <pageMargins left="0.75" right="0.75" top="1" bottom="1" header="0.5" footer="0.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Dominio</vt:lpstr>
      <vt:lpstr>Sagomario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Edoardo Marino</cp:lastModifiedBy>
  <dcterms:created xsi:type="dcterms:W3CDTF">2021-11-19T13:54:59Z</dcterms:created>
  <dcterms:modified xsi:type="dcterms:W3CDTF">2025-11-21T13:06:41Z</dcterms:modified>
</cp:coreProperties>
</file>